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056" documentId="13_ncr:1_{F6CB121F-512D-4AA6-A0C1-0FB36C537598}" xr6:coauthVersionLast="47" xr6:coauthVersionMax="47" xr10:uidLastSave="{51D528FC-C4AD-4F42-AF04-CF81CA065ABE}"/>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3" i="4"/>
  <c r="I3" i="4"/>
  <c r="J3" i="4"/>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<sst xmlns="http://schemas.openxmlformats.org/spreadsheetml/2006/main" count="179026" uniqueCount="39105">
  <si>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</si>
  <si>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</si>
  <si>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</si>
  <si>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</si>
  <si>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</si>
  <si>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</si>
  <si>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</si>
  <si>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</si>
  <si>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</si>
  <si>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</si>
  <si>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</si>
  <si>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</si>
  <si>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</si>
  <si>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</si>
  <si>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</si>
  <si>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</si>
  <si>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</si>
  <si>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</si>
  <si>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</si>
  <si>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</si>
  <si>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</si>
  <si>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</si>
  <si>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</si>
  <si>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</si>
  <si>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</si>
  <si>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</si>
  <si>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</si>
  <si>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</si>
  <si>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</si>
  <si>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</si>
  <si>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</si>
  <si>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</si>
  <si>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</si>
  <si>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</si>
  <si>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</si>
  <si>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</si>
  <si>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</si>
  <si>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</si>
  <si>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</si>
  <si>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</si>
  <si>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</si>
  <si>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</si>
  <si>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</si>
  <si>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</si>
  <si>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</si>
  <si>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</si>
  <si>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</si>
  <si>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</si>
  <si>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</si>
  <si>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</si>
  <si>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</si>
  <si>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</si>
  <si>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</si>
  <si>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</si>
  <si>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</si>
  <si>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</si>
  <si>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</si>
  <si>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</si>
  <si>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</si>
  <si>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</si>
  <si>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</si>
  <si>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</si>
  <si>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</si>
  <si>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</si>
  <si>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</si>
  <si>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</si>
  <si>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</si>
  <si>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</si>
  <si>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</si>
  <si>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</si>
  <si>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</si>
  <si>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</si>
  <si>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</si>
  <si>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</si>
  <si>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</si>
  <si>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</si>
  <si>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</si>
  <si>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</si>
  <si>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</si>
  <si>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</si>
  <si>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</si>
  <si>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</si>
  <si>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</si>
  <si>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</si>
  <si>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</si>
  <si>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</si>
  <si>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</si>
  <si>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</si>
  <si>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</si>
  <si>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</si>
  <si>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</si>
  <si>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</si>
  <si>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</si>
  <si>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</si>
  <si>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</si>
  <si>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</si>
  <si>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</si>
  <si>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</si>
  <si>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</si>
  <si>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</si>
  <si>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</si>
  <si>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</si>
  <si>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</si>
  <si>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</si>
  <si>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</si>
  <si>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</si>
  <si>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</si>
  <si>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</si>
  <si>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</si>
  <si>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</si>
  <si>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</si>
  <si>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</si>
  <si>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</si>
  <si>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</si>
  <si>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</si>
  <si>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</si>
  <si>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</si>
  <si>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</si>
  <si>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</si>
  <si>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</si>
  <si>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</si>
  <si>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</si>
  <si>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</si>
  <si>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</si>
  <si>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</si>
  <si>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</si>
  <si>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</si>
  <si>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</si>
  <si>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</si>
  <si>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</si>
  <si>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</si>
  <si>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</si>
  <si>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</si>
  <si>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</si>
  <si>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</si>
  <si>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</si>
  <si>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</si>
  <si>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</si>
  <si>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</si>
  <si>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</si>
  <si>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</si>
  <si>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</si>
  <si>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</si>
  <si>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</si>
  <si>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</si>
  <si>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</si>
  <si>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</si>
  <si>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</si>
  <si>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</si>
  <si>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</si>
  <si>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</si>
  <si>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</si>
  <si>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</si>
  <si>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</si>
  <si>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</si>
  <si>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</si>
  <si>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</si>
  <si>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</si>
  <si>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</si>
  <si>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</si>
  <si>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</si>
  <si>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</si>
  <si>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</si>
  <si>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</si>
  <si>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</si>
  <si>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</si>
  <si>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</si>
  <si>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</si>
  <si>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</si>
  <si>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</si>
  <si>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</si>
  <si>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</si>
  <si>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</si>
  <si>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</si>
  <si>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</si>
  <si>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</si>
  <si>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</si>
  <si>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</si>
  <si>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</si>
  <si>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</si>
  <si>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</si>
  <si>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</si>
  <si>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</si>
  <si>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</si>
  <si>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</si>
  <si>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</si>
  <si>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</si>
  <si>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</si>
  <si>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</si>
  <si>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</si>
  <si>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</si>
  <si>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</si>
  <si>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</si>
  <si>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</si>
  <si>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</si>
  <si>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</si>
  <si>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</si>
  <si>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</si>
  <si>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</si>
  <si>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</si>
  <si>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</si>
  <si>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</si>
  <si>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</si>
  <si>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</si>
  <si>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</si>
  <si>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</si>
  <si>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</si>
  <si>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</si>
  <si>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</si>
  <si>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</si>
  <si>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</si>
  <si>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</si>
  <si>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</si>
  <si>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</si>
  <si>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</si>
  <si>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</si>
  <si>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</si>
  <si>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</si>
  <si>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</si>
  <si>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</si>
  <si>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</si>
  <si>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</si>
  <si>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</si>
  <si>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</si>
  <si>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</si>
  <si>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</si>
  <si>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</si>
  <si>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</si>
  <si>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</si>
  <si>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</si>
  <si>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</si>
  <si>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</si>
  <si>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</si>
  <si>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</si>
  <si>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</si>
  <si>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</si>
  <si>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</si>
  <si>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</si>
  <si>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</si>
  <si>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</si>
  <si>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</si>
  <si>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</si>
  <si>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</si>
  <si>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</si>
  <si>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</si>
  <si>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</si>
  <si>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</si>
  <si>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</si>
  <si>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</si>
  <si>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</si>
  <si>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</si>
  <si>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</si>
  <si>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</si>
  <si>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</si>
  <si>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</si>
  <si>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</si>
  <si>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</si>
  <si>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</si>
  <si>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</si>
  <si>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</si>
  <si>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</si>
  <si>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</si>
  <si>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</si>
  <si>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</si>
  <si>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</si>
  <si>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</si>
  <si>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</si>
  <si>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</si>
  <si>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</si>
  <si>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</si>
  <si>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</si>
  <si>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</si>
  <si>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</si>
  <si>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</si>
  <si>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</si>
  <si>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</si>
  <si>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</si>
  <si>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</si>
  <si>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</si>
  <si>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</si>
  <si>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</si>
  <si>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</si>
  <si>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</si>
  <si>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</si>
  <si>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</si>
  <si>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</si>
  <si>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</si>
  <si>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</si>
  <si>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</si>
  <si>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</si>
  <si>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</si>
  <si>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</si>
  <si>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</si>
  <si>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</si>
  <si>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</si>
  <si>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</si>
  <si>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</si>
  <si>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</si>
  <si>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</si>
  <si>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</si>
  <si>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</si>
  <si>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</si>
  <si>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</si>
  <si>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</si>
  <si>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</si>
  <si>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</si>
  <si>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</si>
  <si>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</si>
  <si>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</si>
  <si>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</si>
  <si>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</si>
  <si>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</si>
  <si>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</si>
  <si>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</si>
  <si>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</si>
  <si>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</si>
  <si>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</si>
  <si>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</si>
  <si>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</si>
  <si>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</si>
  <si>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</si>
  <si>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</si>
  <si>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</si>
  <si>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</si>
  <si>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</si>
  <si>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</si>
  <si>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</si>
  <si>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</si>
  <si>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</si>
  <si>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</si>
  <si>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</si>
  <si>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</si>
  <si>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</si>
  <si>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</si>
  <si>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</si>
  <si>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</si>
  <si>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</si>
  <si>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</si>
  <si>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</si>
  <si>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</si>
  <si>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</si>
  <si>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</si>
  <si>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</si>
  <si>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</si>
  <si>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</si>
  <si>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</si>
  <si>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</si>
  <si>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</si>
  <si>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</si>
  <si>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</si>
  <si>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</si>
  <si>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</si>
  <si>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</si>
  <si>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</si>
  <si>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</si>
  <si>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</si>
  <si>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</si>
  <si>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</si>
  <si>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</si>
  <si>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</si>
  <si>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</si>
  <si>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</si>
  <si>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</si>
  <si>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</si>
  <si>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</si>
  <si>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</si>
  <si>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</si>
  <si>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</si>
  <si>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</si>
  <si>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</si>
  <si>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</si>
  <si>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</si>
  <si>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</si>
  <si>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</si>
  <si>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</si>
  <si>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</si>
  <si>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</si>
  <si>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</si>
  <si>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</si>
  <si>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</si>
  <si>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</si>
  <si>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</si>
  <si>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</si>
  <si>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</si>
  <si>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</si>
  <si>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</si>
  <si>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</si>
  <si>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</si>
  <si>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</si>
  <si>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</si>
  <si>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</si>
  <si>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</si>
  <si>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</si>
  <si>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</si>
  <si>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</si>
  <si>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</si>
  <si>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</si>
  <si>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</si>
  <si>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</si>
  <si>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</si>
  <si>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</si>
  <si>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</si>
  <si>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</si>
  <si>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</si>
  <si>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</si>
  <si>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</si>
  <si>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</si>
  <si>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</si>
  <si>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</si>
  <si>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</si>
  <si>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</si>
  <si>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</si>
  <si>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</si>
  <si>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</si>
  <si>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</si>
  <si>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</si>
  <si>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</si>
  <si>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</si>
  <si>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</si>
  <si>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</si>
  <si>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</si>
  <si>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</si>
  <si>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</si>
  <si>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</si>
  <si>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</si>
  <si>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</si>
  <si>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</si>
  <si>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</si>
  <si>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</si>
  <si>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</si>
  <si>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</si>
  <si>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</si>
  <si>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</si>
  <si>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</si>
  <si>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</si>
  <si>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</si>
  <si>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</si>
  <si>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</si>
  <si>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</si>
  <si>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</si>
  <si>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</si>
  <si>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</si>
  <si>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</si>
  <si>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</si>
  <si>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</si>
  <si>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</si>
  <si>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</si>
  <si>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</si>
  <si>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</si>
  <si>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</si>
  <si>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</si>
  <si>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</si>
  <si>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</si>
  <si>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</si>
  <si>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</si>
  <si>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</si>
  <si>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</si>
  <si>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</si>
  <si>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</si>
  <si>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</si>
  <si>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</si>
  <si>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</si>
  <si>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</si>
  <si>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</si>
  <si>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</si>
  <si>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</si>
  <si>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</si>
  <si>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</si>
  <si>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</si>
  <si>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</si>
  <si>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</si>
  <si>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</si>
  <si>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</si>
  <si>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</si>
  <si>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</si>
  <si>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</si>
  <si>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</si>
  <si>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</si>
  <si>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</si>
  <si>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</si>
  <si>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</si>
  <si>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</si>
  <si>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</si>
  <si>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</si>
  <si>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</si>
  <si>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</si>
  <si>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</si>
  <si>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</si>
  <si>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</si>
  <si>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</si>
  <si>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</si>
  <si>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</si>
  <si>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</si>
  <si>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</si>
  <si>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</si>
  <si>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</si>
  <si>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</si>
  <si>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</si>
  <si>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</si>
  <si>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</si>
  <si>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</si>
  <si>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</si>
  <si>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</si>
  <si>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</si>
  <si>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</si>
  <si>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</si>
  <si>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</si>
  <si>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</si>
  <si>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</si>
  <si>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</si>
  <si>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</si>
  <si>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</si>
  <si>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</si>
  <si>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</si>
  <si>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</si>
  <si>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</si>
  <si>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</si>
  <si>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</si>
  <si>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</si>
  <si>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</si>
  <si>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</si>
  <si>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</si>
  <si>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</si>
  <si>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</si>
  <si>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</si>
  <si>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</si>
  <si>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</si>
  <si>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</si>
  <si>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</si>
  <si>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</si>
  <si>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</si>
  <si>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</si>
  <si>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</si>
  <si>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</si>
  <si>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</si>
  <si>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</si>
  <si>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</si>
  <si>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</si>
  <si>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</si>
  <si>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</si>
  <si>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</si>
  <si>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</si>
  <si>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</si>
  <si>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</si>
  <si>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</si>
  <si>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</si>
  <si>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</si>
  <si>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</si>
  <si>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</si>
  <si>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</si>
  <si>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</si>
  <si>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</si>
  <si>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</si>
  <si>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</si>
  <si>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</si>
  <si>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</si>
  <si>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</si>
  <si>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</si>
  <si>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</si>
  <si>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</si>
  <si>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</si>
  <si>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</si>
  <si>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</si>
  <si>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</si>
  <si>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</si>
  <si>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</si>
  <si>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</si>
  <si>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</si>
  <si>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</si>
  <si>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</si>
  <si>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</si>
  <si>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</si>
  <si>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</si>
  <si>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</si>
  <si>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</si>
  <si>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</si>
  <si>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</si>
  <si>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</si>
  <si>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</si>
  <si>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</si>
  <si>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</si>
  <si>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</si>
  <si>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</si>
  <si>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</si>
  <si>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</si>
  <si>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</si>
  <si>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</si>
  <si>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</si>
  <si>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</si>
  <si>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</si>
  <si>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</si>
  <si>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</si>
  <si>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</si>
  <si>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</si>
  <si>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</si>
  <si>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</si>
  <si>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</si>
  <si>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</si>
  <si>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</si>
  <si>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</si>
  <si>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</si>
  <si>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</si>
  <si>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</si>
  <si>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</si>
  <si>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</si>
  <si>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</si>
  <si>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</si>
  <si>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</si>
  <si>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</si>
  <si>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</si>
  <si>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</si>
  <si>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</si>
  <si>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</si>
  <si>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</si>
  <si>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</si>
  <si>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</si>
  <si>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</si>
  <si>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</si>
  <si>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</si>
  <si>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</si>
  <si>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</si>
  <si>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</si>
  <si>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</si>
  <si>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</si>
  <si>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</si>
  <si>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</si>
  <si>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</si>
  <si>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</si>
  <si>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</si>
  <si>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</si>
  <si>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</si>
  <si>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</si>
  <si>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</si>
  <si>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</si>
  <si>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</si>
  <si>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</si>
  <si>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</si>
  <si>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</si>
  <si>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</si>
  <si>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</si>
  <si>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</si>
  <si>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</si>
  <si>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</si>
  <si>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</si>
  <si>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</si>
  <si>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</si>
  <si>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</si>
  <si>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</si>
  <si>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</si>
  <si>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</si>
  <si>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</si>
  <si>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</si>
  <si>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</si>
  <si>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</si>
  <si>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</si>
  <si>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</si>
  <si>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</si>
  <si>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</si>
  <si>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</si>
  <si>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</si>
  <si>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</si>
  <si>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</si>
  <si>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</si>
  <si>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</si>
  <si>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</si>
  <si>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</si>
  <si>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</si>
  <si>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</si>
  <si>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</si>
  <si>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</si>
  <si>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</si>
  <si>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</si>
  <si>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</si>
  <si>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</si>
  <si>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</si>
  <si>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</si>
  <si>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</si>
  <si>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</si>
  <si>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</si>
  <si>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</si>
  <si>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</si>
  <si>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</si>
  <si>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</si>
  <si>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</si>
  <si>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</si>
  <si>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</si>
  <si>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</si>
  <si>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</si>
  <si>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</si>
  <si>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</si>
  <si>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</si>
  <si>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</si>
  <si>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</si>
  <si>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</si>
  <si>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</si>
  <si>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</si>
  <si>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</si>
  <si>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</si>
  <si>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</si>
  <si>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</si>
  <si>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</si>
  <si>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</si>
  <si>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</si>
  <si>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</si>
  <si>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</si>
  <si>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</si>
  <si>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</si>
  <si>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</si>
  <si>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</si>
  <si>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</si>
  <si>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</si>
  <si>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</si>
  <si>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</si>
  <si>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</si>
  <si>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</si>
  <si>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</si>
  <si>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</si>
  <si>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</si>
  <si>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</si>
  <si>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</si>
  <si>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</si>
  <si>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</si>
  <si>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</si>
  <si>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</si>
  <si>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</si>
  <si>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</si>
  <si>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</si>
  <si>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</si>
  <si>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</si>
  <si>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</si>
  <si>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</si>
  <si>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</si>
  <si>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</si>
  <si>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</si>
  <si>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</si>
  <si>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</si>
  <si>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</si>
  <si>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</si>
  <si>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</si>
  <si>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</si>
  <si>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</si>
  <si>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</si>
  <si>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</si>
  <si>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</si>
  <si>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</si>
  <si>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</si>
  <si>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</si>
  <si>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</si>
  <si>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</si>
  <si>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</si>
  <si>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</si>
  <si>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</si>
  <si>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</si>
  <si>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</si>
  <si>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</si>
  <si>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</si>
  <si>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</si>
  <si>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</si>
  <si>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</si>
  <si>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</si>
  <si>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</si>
  <si>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</si>
  <si>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</si>
  <si>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</si>
  <si>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</si>
  <si>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</si>
  <si>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</si>
  <si>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</si>
  <si>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</si>
  <si>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</si>
  <si>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</si>
  <si>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</si>
  <si>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</si>
  <si>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</si>
  <si>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</si>
  <si>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</si>
  <si>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</si>
  <si>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</si>
  <si>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</si>
  <si>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</si>
  <si>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</si>
  <si>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</si>
  <si>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</si>
  <si>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</si>
  <si>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</si>
  <si>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</si>
  <si>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</si>
  <si>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</si>
  <si>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</si>
  <si>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</si>
  <si>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</si>
  <si>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</si>
  <si>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</si>
  <si>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</si>
  <si>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</si>
  <si>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</si>
  <si>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</si>
  <si>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</si>
  <si>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</si>
  <si>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</si>
  <si>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</si>
  <si>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</si>
  <si>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</si>
  <si>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</si>
  <si>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</si>
  <si>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</si>
  <si>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</si>
  <si>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</si>
  <si>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</si>
  <si>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</si>
  <si>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</si>
  <si>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</si>
  <si>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</si>
  <si>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</si>
  <si>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</si>
  <si>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</si>
  <si>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</si>
  <si>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</si>
  <si>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</si>
  <si>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</si>
  <si>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</si>
  <si>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</si>
  <si>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</si>
  <si>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</si>
  <si>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</si>
  <si>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</si>
  <si>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</si>
  <si>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</si>
  <si>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</si>
  <si>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</si>
  <si>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</si>
  <si>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</si>
  <si>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</si>
  <si>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</si>
  <si>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</si>
  <si>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</si>
  <si>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</si>
  <si>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</si>
  <si>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</si>
  <si>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</si>
  <si>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</si>
  <si>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</si>
  <si>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</si>
  <si>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</si>
  <si>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</si>
  <si>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</si>
  <si>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</si>
  <si>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</si>
  <si>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</si>
  <si>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</si>
  <si>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</si>
  <si>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</si>
  <si>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</si>
  <si>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</si>
  <si>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</si>
  <si>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</si>
  <si>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</si>
  <si>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</si>
  <si>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</si>
  <si>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</si>
  <si>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</si>
  <si>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</si>
  <si>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</si>
  <si>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</si>
  <si>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</si>
  <si>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</si>
  <si>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</si>
  <si>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</si>
  <si>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</si>
  <si>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</si>
  <si>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</si>
  <si>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</si>
  <si>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</si>
  <si>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</si>
  <si>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</si>
  <si>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</si>
  <si>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</si>
  <si>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</si>
  <si>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</si>
  <si>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</si>
  <si>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</si>
  <si>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</si>
  <si>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</si>
  <si>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</si>
  <si>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</si>
  <si>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</si>
  <si>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</si>
  <si>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</si>
  <si>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</si>
  <si>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</si>
  <si>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</si>
  <si>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</si>
  <si>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</si>
  <si>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</si>
  <si>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</si>
  <si>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</si>
  <si>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</si>
  <si>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</si>
  <si>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</si>
  <si>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</si>
  <si>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</si>
  <si>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</si>
  <si>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</si>
  <si>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</si>
  <si>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</si>
  <si>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</si>
  <si>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</si>
  <si>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</si>
  <si>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</si>
  <si>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</si>
  <si>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</si>
  <si>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</si>
  <si>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</si>
  <si>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</si>
  <si>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</si>
  <si>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</si>
  <si>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</si>
  <si>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</si>
  <si>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</si>
  <si>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</si>
  <si>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</si>
  <si>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</si>
  <si>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</si>
  <si>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</si>
  <si>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</si>
  <si>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</si>
  <si>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</si>
  <si>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</si>
  <si>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</si>
  <si>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</si>
  <si>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</si>
  <si>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</si>
  <si>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</si>
  <si>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</si>
  <si>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</si>
  <si>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</si>
  <si>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</si>
  <si>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</si>
  <si>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</si>
  <si>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</si>
  <si>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</si>
  <si>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</si>
  <si>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</si>
  <si>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</si>
  <si>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</si>
  <si>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</si>
  <si>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</si>
  <si>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</si>
  <si>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</si>
  <si>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</si>
  <si>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</si>
  <si>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</si>
  <si>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</si>
  <si>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</si>
  <si>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</si>
  <si>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</si>
  <si>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</si>
  <si>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</si>
  <si>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</si>
  <si>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</si>
  <si>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</si>
  <si>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</si>
  <si>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</si>
  <si>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</si>
  <si>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</si>
  <si>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</si>
  <si>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</si>
  <si>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</si>
  <si>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</si>
  <si>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</si>
  <si>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</si>
  <si>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</si>
  <si>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</si>
  <si>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</si>
  <si>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</si>
  <si>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</si>
  <si>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</si>
  <si>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</si>
  <si>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</si>
  <si>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</si>
  <si>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</si>
  <si>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</si>
  <si>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</si>
  <si>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</si>
  <si>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</si>
  <si>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</si>
  <si>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</si>
  <si>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</si>
  <si>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</si>
  <si>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</si>
  <si>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</si>
  <si>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</si>
  <si>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</si>
  <si>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</si>
  <si>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</si>
  <si>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</si>
  <si>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</si>
  <si>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</si>
  <si>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</si>
  <si>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</si>
  <si>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</si>
  <si>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</si>
  <si>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</si>
  <si>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</si>
  <si>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</si>
  <si>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</si>
  <si>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</si>
  <si>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</si>
  <si>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</si>
  <si>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</si>
  <si>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</si>
  <si>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</si>
  <si>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</si>
  <si>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</si>
  <si>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</si>
  <si>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</si>
  <si>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</si>
  <si>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</si>
  <si>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</si>
  <si>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</si>
  <si>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</si>
  <si>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</si>
  <si>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</si>
  <si>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</si>
  <si>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</si>
  <si>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</si>
  <si>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</si>
  <si>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</si>
  <si>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</si>
  <si>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</si>
  <si>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</si>
  <si>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</si>
  <si>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</si>
  <si>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</si>
  <si>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</si>
  <si>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</si>
  <si>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</si>
  <si>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</si>
  <si>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</si>
  <si>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</si>
  <si>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</si>
  <si>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</si>
  <si>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</si>
  <si>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</si>
  <si>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</si>
  <si>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</si>
  <si>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</si>
  <si>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</si>
  <si>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</si>
  <si>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</si>
  <si>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</si>
  <si>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</si>
  <si>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</si>
  <si>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</si>
  <si>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</si>
  <si>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</si>
  <si>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</si>
  <si>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</si>
  <si>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</si>
  <si>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</si>
  <si>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</si>
  <si>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</si>
  <si>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</si>
  <si>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</si>
  <si>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</si>
  <si>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</si>
  <si>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</si>
  <si>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</si>
  <si>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</si>
  <si>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</si>
  <si>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</si>
  <si>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</si>
  <si>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</si>
  <si>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</si>
  <si>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</si>
  <si>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</si>
  <si>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</si>
  <si>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</si>
  <si>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</si>
  <si>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</si>
  <si>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</si>
  <si>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</si>
  <si>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</si>
  <si>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</si>
  <si>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</si>
  <si>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</si>
  <si>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</si>
  <si>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</si>
  <si>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</si>
  <si>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</si>
  <si>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</si>
  <si>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</si>
  <si>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</si>
  <si>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</si>
  <si>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</si>
  <si>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</si>
  <si>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</si>
  <si>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</si>
  <si>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</si>
  <si>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</si>
  <si>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</si>
  <si>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</si>
  <si>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</si>
  <si>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</si>
  <si>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</si>
  <si>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</si>
  <si>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</si>
  <si>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</si>
  <si>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</si>
  <si>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</si>
  <si>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</si>
  <si>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</si>
  <si>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</si>
  <si>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</si>
  <si>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</si>
  <si>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</si>
  <si>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</si>
  <si>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</si>
  <si>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</si>
  <si>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</si>
  <si>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</si>
  <si>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</si>
  <si>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</si>
  <si>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</si>
  <si>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</si>
  <si>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</si>
  <si>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</si>
  <si>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</si>
  <si>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</si>
  <si>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</si>
  <si>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</si>
  <si>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</si>
  <si>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</si>
  <si>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</si>
  <si>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</si>
  <si>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</si>
  <si>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</si>
  <si>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</si>
  <si>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</si>
  <si>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</si>
  <si>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</si>
  <si>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</si>
  <si>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</si>
  <si>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</si>
  <si>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</si>
  <si>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</si>
  <si>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</si>
  <si>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</si>
  <si>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</si>
  <si>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</si>
  <si>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</si>
  <si>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</si>
  <si>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</si>
  <si>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</si>
  <si>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</si>
  <si>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</si>
  <si>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</si>
  <si>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</si>
  <si>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</si>
  <si>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</si>
  <si>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</si>
  <si>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</si>
  <si>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</si>
  <si>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</si>
  <si>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</si>
  <si>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</si>
  <si>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</si>
  <si>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</si>
  <si>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</si>
  <si>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</si>
  <si>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</si>
  <si>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</si>
  <si>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</si>
  <si>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</si>
  <si>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</si>
  <si>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</si>
  <si>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</si>
  <si>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</si>
  <si>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</si>
  <si>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</si>
  <si>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</si>
  <si>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</si>
  <si>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</si>
  <si>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</si>
  <si>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</si>
  <si>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</si>
  <si>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</si>
  <si>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</si>
  <si>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</si>
  <si>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</si>
  <si>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</si>
  <si>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</si>
  <si>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</si>
  <si>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</si>
  <si>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</si>
  <si>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</si>
  <si>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</si>
  <si>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</si>
  <si>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</si>
  <si>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</si>
  <si>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</si>
  <si>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</si>
  <si>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</si>
  <si>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</si>
  <si>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</si>
  <si>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</si>
  <si>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</si>
  <si>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</si>
  <si>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</si>
  <si>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</si>
  <si>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</si>
  <si>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</si>
  <si>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</si>
  <si>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</si>
  <si>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</si>
  <si>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</si>
  <si>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</si>
  <si>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</si>
  <si>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</si>
  <si>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</si>
  <si>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</si>
  <si>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</si>
  <si>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</si>
  <si>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</si>
  <si>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</si>
  <si>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</si>
  <si>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</si>
  <si>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</si>
  <si>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</si>
  <si>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</si>
  <si>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</si>
  <si>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</si>
  <si>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</si>
  <si>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</si>
  <si>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</si>
  <si>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</si>
  <si>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</si>
  <si>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</si>
  <si>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</si>
  <si>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</si>
  <si>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</si>
  <si>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</si>
  <si>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</si>
  <si>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</si>
  <si>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</si>
  <si>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</si>
  <si>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</si>
  <si>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</si>
  <si>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</si>
  <si>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</si>
  <si>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</si>
  <si>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</si>
  <si>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</si>
  <si>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</si>
  <si>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</si>
  <si>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</si>
  <si>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</si>
  <si>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</si>
  <si>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</si>
  <si>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</si>
  <si>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</si>
  <si>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</si>
  <si>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</si>
  <si>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</si>
  <si>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</si>
  <si>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</si>
  <si>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</si>
  <si>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</si>
  <si>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</si>
  <si>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</si>
  <si>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</si>
  <si>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</si>
  <si>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</si>
  <si>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</si>
  <si>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</si>
  <si>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</si>
  <si>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</si>
  <si>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</si>
  <si>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</si>
  <si>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</si>
  <si>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</si>
  <si>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</si>
  <si>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</si>
  <si>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</si>
  <si>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</si>
  <si>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</si>
  <si>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</si>
  <si>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</si>
  <si>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</si>
  <si>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</si>
  <si>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</si>
  <si>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</si>
  <si>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</si>
  <si>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</si>
  <si>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</si>
  <si>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</si>
  <si>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</si>
  <si>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</si>
  <si>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</si>
  <si>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</si>
  <si>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</si>
  <si>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</si>
  <si>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</si>
  <si>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</si>
  <si>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</si>
  <si>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</si>
  <si>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</si>
  <si>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</si>
  <si>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</si>
  <si>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</si>
  <si>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</si>
  <si>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</si>
  <si>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</si>
  <si>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</si>
  <si>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</si>
  <si>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</si>
  <si>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</si>
  <si>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</si>
  <si>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</si>
  <si>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</si>
  <si>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</si>
  <si>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</si>
  <si>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</si>
  <si>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</si>
  <si>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</si>
  <si>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</si>
  <si>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</si>
  <si>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</si>
  <si>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</si>
  <si>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</si>
  <si>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</si>
  <si>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</si>
  <si>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</si>
  <si>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</si>
  <si>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</si>
  <si>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</si>
  <si>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</si>
  <si>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</si>
  <si>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</si>
  <si>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</si>
  <si>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</si>
  <si>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</si>
  <si>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</si>
  <si>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</si>
  <si>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</si>
  <si>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</si>
  <si>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</si>
  <si>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</si>
  <si>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</si>
  <si>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</si>
  <si>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</si>
  <si>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</si>
  <si>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</si>
  <si>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</si>
  <si>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</si>
  <si>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</si>
  <si>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</si>
  <si>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</si>
  <si>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</si>
  <si>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</si>
  <si>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</si>
  <si>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</si>
  <si>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</si>
  <si>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</si>
  <si>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</si>
  <si>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</si>
  <si>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</si>
  <si>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</si>
  <si>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</si>
  <si>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</si>
  <si>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</si>
  <si>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</si>
  <si>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</si>
  <si>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</si>
  <si>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</si>
  <si>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</si>
  <si>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</si>
  <si>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</si>
  <si>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</si>
  <si>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</si>
  <si>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</si>
  <si>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</si>
  <si>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</si>
  <si>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</si>
  <si>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</si>
  <si>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</si>
  <si>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</si>
  <si>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</si>
  <si>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</si>
  <si>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</si>
  <si>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</si>
  <si>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</si>
  <si>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</si>
  <si>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</si>
  <si>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</si>
  <si>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</si>
  <si>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</si>
  <si>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</si>
  <si>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</si>
  <si>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</si>
  <si>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</si>
  <si>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</si>
  <si>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</si>
  <si>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</si>
  <si>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</si>
  <si>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</si>
  <si>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</si>
  <si>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</si>
  <si>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</si>
  <si>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</si>
  <si>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</si>
  <si>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</si>
  <si>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</si>
  <si>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</si>
  <si>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</si>
  <si>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</si>
  <si>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</si>
  <si>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</si>
  <si>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</si>
  <si>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</si>
  <si>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</si>
  <si>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</si>
  <si>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</si>
  <si>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</si>
  <si>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</si>
  <si>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</si>
  <si>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</si>
  <si>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</si>
  <si>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</si>
  <si>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</si>
  <si>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</si>
  <si>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</si>
  <si>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</si>
  <si>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</si>
  <si>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</si>
  <si>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</si>
  <si>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</si>
  <si>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</si>
  <si>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</si>
  <si>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</si>
  <si>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</si>
  <si>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</si>
  <si>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</si>
  <si>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</si>
  <si>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</si>
  <si>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</si>
  <si>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</si>
  <si>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</si>
  <si>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</si>
  <si>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</si>
  <si>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</si>
  <si>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</si>
  <si>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</si>
  <si>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</si>
  <si>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</si>
  <si>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</si>
  <si>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</si>
  <si>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</si>
  <si>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</si>
  <si>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</si>
  <si>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</si>
  <si>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</si>
  <si>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</si>
  <si>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</si>
  <si>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</si>
  <si>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</si>
  <si>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</si>
  <si>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</si>
  <si>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</si>
  <si>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</si>
  <si>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</si>
  <si>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</si>
  <si>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</si>
  <si>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</si>
  <si>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</si>
  <si>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</si>
  <si>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</si>
  <si>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</si>
  <si>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</si>
  <si>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</si>
  <si>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</si>
  <si>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</si>
  <si>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</si>
  <si>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</si>
  <si>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</si>
  <si>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</si>
  <si>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</si>
  <si>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</si>
  <si>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</si>
  <si>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</si>
  <si>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</si>
  <si>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</si>
  <si>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</si>
  <si>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</si>
  <si>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</si>
  <si>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</si>
  <si>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</si>
  <si>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</si>
  <si>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</si>
  <si>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</si>
  <si>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</si>
  <si>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</si>
  <si>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</si>
  <si>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</si>
  <si>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</si>
  <si>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</si>
  <si>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</si>
  <si>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</si>
  <si>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</si>
  <si>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</si>
  <si>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</si>
  <si>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</si>
  <si>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</si>
  <si>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</si>
  <si>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</si>
  <si>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</si>
  <si>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</si>
  <si>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</si>
  <si>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</si>
  <si>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</si>
  <si>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</si>
  <si>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</si>
  <si>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</si>
  <si>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</si>
  <si>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</si>
  <si>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</si>
  <si>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</si>
  <si>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</si>
  <si>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</si>
  <si>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</si>
  <si>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</si>
  <si>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</si>
  <si>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</si>
  <si>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</si>
  <si>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</si>
  <si>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</si>
  <si>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</si>
  <si>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</si>
  <si>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</si>
  <si>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</si>
  <si>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</si>
  <si>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</si>
  <si>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</si>
  <si>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</si>
  <si>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</si>
  <si>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</si>
  <si>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</si>
  <si>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</si>
  <si>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</si>
  <si>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</si>
  <si>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</si>
  <si>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</si>
  <si>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</si>
  <si>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</si>
  <si>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</si>
  <si>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</si>
  <si>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</si>
  <si>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</si>
  <si>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</si>
  <si>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</si>
  <si>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</si>
  <si>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</si>
  <si>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</si>
  <si>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</si>
  <si>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</si>
  <si>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</si>
  <si>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</si>
  <si>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</si>
  <si>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</si>
  <si>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</si>
  <si>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</si>
  <si>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</si>
  <si>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</si>
  <si>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</si>
  <si>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</si>
  <si>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</si>
  <si>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</si>
  <si>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</si>
  <si>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</si>
  <si>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</si>
  <si>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</si>
  <si>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</si>
  <si>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</si>
  <si>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</si>
  <si>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</si>
  <si>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</si>
  <si>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</si>
  <si>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</si>
  <si>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</si>
  <si>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</si>
  <si>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</si>
  <si>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</si>
  <si>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</si>
  <si>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</si>
  <si>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</si>
  <si>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</si>
  <si>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</si>
  <si>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</si>
  <si>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</si>
  <si>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</si>
  <si>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</si>
  <si>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</si>
  <si>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</si>
  <si>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</si>
  <si>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</si>
  <si>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</si>
  <si>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</si>
  <si>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</si>
  <si>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</si>
  <si>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</si>
  <si>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</si>
  <si>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</si>
  <si>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</si>
  <si>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</si>
  <si>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</si>
  <si>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</si>
  <si>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</si>
  <si>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</si>
  <si>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</si>
  <si>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</si>
  <si>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</si>
  <si>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</si>
  <si>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</si>
  <si>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</si>
  <si>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</si>
  <si>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</si>
  <si>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</si>
  <si>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</si>
  <si>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</si>
  <si>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</si>
  <si>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</si>
  <si>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</si>
  <si>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</si>
  <si>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</si>
  <si>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</si>
  <si>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</si>
  <si>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</si>
  <si>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</si>
  <si>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</si>
  <si>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</si>
  <si>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</si>
  <si>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</si>
  <si>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</si>
  <si>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</si>
  <si>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</si>
  <si>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</si>
  <si>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</si>
  <si>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</si>
  <si>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</si>
  <si>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</si>
  <si>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</si>
  <si>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</si>
  <si>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</si>
  <si>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</si>
  <si>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</si>
  <si>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</si>
  <si>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</si>
  <si>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</si>
  <si>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</si>
  <si>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</si>
  <si>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</si>
  <si>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</si>
  <si>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</si>
  <si>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</si>
  <si>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</si>
  <si>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</si>
  <si>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</si>
  <si>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</si>
  <si>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</si>
  <si>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</si>
  <si>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</si>
  <si>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</si>
  <si>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</si>
  <si>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</si>
  <si>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</si>
  <si>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</si>
  <si>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</si>
  <si>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</si>
  <si>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</si>
  <si>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</si>
  <si>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</si>
  <si>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</si>
  <si>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</si>
  <si>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</si>
  <si>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</si>
  <si>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</si>
  <si>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</si>
  <si>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</si>
  <si>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</si>
  <si>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</si>
  <si>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</si>
  <si>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</si>
  <si>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</si>
  <si>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</si>
  <si>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</si>
  <si>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</si>
  <si>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</si>
  <si>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</si>
  <si>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</si>
  <si>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</si>
  <si>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</si>
  <si>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</si>
  <si>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</si>
  <si>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</si>
  <si>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</si>
  <si>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</si>
  <si>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</si>
  <si>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</si>
  <si>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</si>
  <si>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</si>
  <si>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</si>
  <si>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</si>
  <si>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</si>
  <si>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</si>
  <si>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</si>
  <si>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</si>
  <si>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</si>
  <si>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</si>
  <si>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</si>
  <si>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</si>
  <si>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</si>
  <si>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</si>
  <si>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</si>
  <si>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</si>
  <si>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</si>
  <si>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</si>
  <si>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</si>
  <si>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</si>
  <si>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</si>
  <si>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</si>
  <si>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</si>
  <si>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</si>
  <si>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</si>
  <si>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</si>
  <si>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</si>
  <si>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</si>
  <si>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</si>
  <si>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</si>
  <si>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</si>
  <si>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</si>
  <si>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</si>
  <si>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</si>
  <si>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</si>
  <si>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</si>
  <si>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</si>
  <si>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</si>
  <si>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</si>
  <si>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</si>
  <si>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</si>
  <si>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</si>
  <si>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</si>
  <si>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</si>
  <si>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</si>
  <si>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</si>
  <si>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</si>
  <si>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</si>
  <si>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</si>
  <si>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</si>
  <si>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</si>
  <si>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</si>
  <si>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</si>
  <si>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</si>
  <si>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</si>
  <si>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</si>
  <si>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</si>
  <si>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</si>
  <si>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</si>
  <si>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</si>
  <si>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</si>
  <si>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</si>
  <si>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</si>
  <si>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</si>
  <si>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</si>
  <si>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</si>
  <si>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</si>
  <si>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</si>
  <si>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</si>
  <si>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</si>
  <si>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</si>
  <si>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</si>
  <si>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</si>
  <si>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</si>
  <si>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</si>
  <si>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</si>
  <si>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</si>
  <si>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</si>
  <si>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</si>
  <si>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</si>
  <si>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</si>
  <si>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</si>
  <si>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</si>
  <si>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</si>
  <si>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</si>
  <si>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</si>
  <si>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</si>
  <si>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</si>
  <si>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</si>
  <si>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</si>
  <si>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</si>
  <si>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</si>
  <si>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</si>
  <si>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</si>
  <si>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</si>
  <si>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</si>
  <si>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</si>
  <si>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</si>
  <si>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</si>
  <si>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</si>
  <si>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</si>
  <si>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</si>
  <si>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</si>
  <si>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</si>
  <si>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</si>
  <si>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</si>
  <si>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</si>
  <si>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</si>
  <si>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</si>
  <si>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</si>
  <si>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</si>
  <si>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</si>
  <si>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</si>
  <si>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</si>
  <si>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</si>
  <si>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</si>
  <si>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</si>
  <si>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</si>
  <si>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</si>
  <si>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</si>
  <si>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</si>
  <si>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</si>
  <si>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</si>
  <si>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</si>
  <si>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</si>
  <si>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</si>
  <si>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</si>
  <si>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</si>
  <si>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</si>
  <si>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</si>
  <si>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</si>
  <si>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</si>
  <si>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</si>
  <si>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</si>
  <si>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</si>
  <si>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</si>
  <si>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</si>
  <si>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</si>
  <si>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</si>
  <si>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</si>
  <si>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</si>
  <si>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</si>
  <si>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</si>
  <si>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</si>
  <si>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</si>
  <si>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</si>
  <si>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</si>
  <si>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</si>
  <si>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</si>
  <si>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</si>
  <si>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</si>
  <si>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</si>
  <si>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</si>
  <si>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</si>
  <si>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</si>
  <si>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</si>
  <si>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</si>
  <si>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</si>
  <si>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</si>
  <si>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</si>
  <si>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</si>
  <si>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</si>
  <si>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</si>
  <si>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</si>
  <si>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</si>
  <si>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</si>
  <si>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</si>
  <si>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</si>
  <si>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</si>
  <si>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</si>
  <si>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</si>
  <si>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</si>
  <si>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</si>
  <si>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</si>
  <si>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</si>
  <si>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</si>
  <si>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</si>
  <si>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</si>
  <si>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</si>
  <si>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</si>
  <si>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</si>
  <si>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</si>
  <si>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</si>
  <si>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</si>
  <si>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</si>
  <si>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</si>
  <si>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</si>
  <si>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</si>
  <si>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</si>
  <si>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</si>
  <si>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</si>
  <si>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</si>
  <si>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</si>
  <si>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</si>
  <si>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</si>
  <si>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</si>
  <si>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</si>
  <si>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</si>
  <si>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</si>
  <si>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</si>
  <si>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</si>
  <si>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</si>
  <si>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</si>
  <si>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</si>
  <si>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</si>
  <si>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</si>
  <si>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</si>
  <si>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</si>
  <si>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</si>
  <si>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</si>
  <si>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</si>
  <si>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</si>
  <si>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</si>
  <si>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</si>
  <si>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</si>
  <si>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</si>
  <si>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</si>
  <si>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</si>
  <si>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</si>
  <si>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</si>
  <si>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</si>
  <si>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</si>
  <si>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</si>
  <si>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</si>
  <si>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</si>
  <si>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</si>
  <si>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</si>
  <si>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</si>
  <si>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</si>
  <si>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</si>
  <si>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</si>
  <si>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</si>
  <si>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</si>
  <si>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</si>
  <si>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</si>
  <si>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</si>
  <si>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</si>
  <si>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</si>
  <si>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</si>
  <si>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</si>
  <si>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</si>
  <si>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</si>
  <si>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</si>
  <si>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</si>
  <si>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</si>
  <si>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</si>
  <si>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</si>
  <si>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</si>
  <si>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</si>
  <si>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</si>
  <si>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</si>
  <si>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</si>
  <si>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</si>
  <si>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</si>
  <si>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</si>
  <si>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</si>
  <si>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</si>
  <si>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</si>
  <si>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</si>
  <si>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</si>
  <si>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</si>
  <si>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</si>
  <si>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</si>
  <si>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</si>
  <si>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</si>
  <si>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</si>
  <si>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</si>
  <si>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</si>
  <si>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</si>
  <si>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</si>
  <si>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</si>
  <si>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</si>
  <si>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</si>
  <si>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</si>
  <si>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</si>
  <si>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</si>
  <si>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</si>
  <si>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</si>
  <si>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</si>
  <si>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</si>
  <si>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</si>
  <si>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</si>
  <si>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</si>
  <si>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</si>
  <si>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</si>
  <si>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</si>
  <si>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</si>
  <si>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</si>
  <si>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</si>
  <si>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</si>
  <si>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</si>
  <si>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</si>
  <si>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</si>
  <si>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</si>
  <si>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</si>
  <si>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</si>
  <si>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</si>
  <si>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</si>
  <si>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</si>
  <si>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</si>
  <si>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</si>
  <si>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</si>
  <si>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</si>
  <si>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</si>
  <si>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</si>
  <si>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</si>
  <si>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</si>
  <si>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</si>
  <si>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</si>
  <si>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</si>
  <si>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</si>
  <si>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</si>
  <si>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</si>
  <si>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</si>
  <si>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</si>
  <si>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</si>
  <si>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</si>
  <si>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</si>
  <si>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</si>
  <si>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</si>
  <si>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</si>
  <si>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</si>
  <si>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</si>
  <si>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</si>
  <si>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</si>
  <si>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</si>
  <si>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</si>
  <si>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</si>
  <si>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</si>
  <si>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</si>
  <si>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</si>
  <si>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</si>
  <si>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</si>
  <si>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</si>
  <si>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</si>
  <si>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</si>
  <si>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</si>
  <si>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</si>
  <si>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</si>
  <si>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</si>
  <si>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</si>
  <si>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</si>
  <si>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</si>
  <si>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</si>
  <si>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</si>
  <si>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</si>
  <si>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</si>
  <si>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</si>
  <si>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</si>
  <si>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</si>
  <si>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</si>
  <si>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</si>
  <si>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</si>
  <si>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</si>
  <si>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</si>
  <si>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</si>
  <si>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</si>
  <si>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</si>
  <si>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</si>
  <si>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</si>
  <si>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</si>
  <si>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</si>
  <si>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</si>
  <si>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</si>
  <si>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</si>
  <si>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</si>
  <si>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</si>
  <si>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</si>
  <si>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</si>
  <si>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</si>
  <si>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</si>
  <si>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</si>
  <si>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</si>
  <si>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</si>
  <si>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</si>
  <si>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</si>
  <si>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</si>
  <si>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</si>
  <si>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</si>
  <si>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</si>
  <si>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</si>
  <si>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</si>
  <si>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</si>
  <si>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</si>
  <si>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</si>
  <si>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</si>
  <si>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</si>
  <si>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</si>
  <si>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</si>
  <si>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</si>
  <si>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</si>
  <si>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</si>
  <si>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</si>
  <si>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</si>
  <si>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</si>
  <si>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</si>
  <si>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</si>
  <si>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</si>
  <si>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</si>
  <si>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</si>
  <si>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</si>
  <si>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</si>
  <si>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</si>
  <si>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</si>
  <si>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</si>
  <si>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</si>
  <si>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</si>
  <si>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</si>
  <si>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</si>
  <si>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</si>
  <si>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</si>
  <si>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</si>
  <si>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</si>
  <si>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</si>
  <si>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</si>
  <si>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</si>
  <si>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</si>
  <si>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</si>
  <si>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</si>
  <si>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</si>
  <si>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</si>
  <si>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</si>
  <si>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</si>
  <si>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</si>
  <si>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</si>
  <si>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</si>
  <si>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</si>
  <si>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</si>
  <si>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</si>
  <si>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</si>
  <si>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</si>
  <si>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</si>
  <si>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</si>
  <si>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</si>
  <si>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</si>
  <si>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</si>
  <si>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</si>
  <si>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</si>
  <si>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</si>
  <si>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</si>
  <si>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</si>
  <si>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</si>
  <si>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</si>
  <si>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</si>
  <si>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</si>
  <si>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</si>
  <si>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</si>
  <si>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</si>
  <si>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</si>
  <si>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</si>
  <si>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</si>
  <si>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</si>
  <si>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</si>
  <si>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</si>
  <si>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</si>
  <si>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</si>
  <si>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</si>
  <si>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</si>
  <si>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</si>
  <si>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</si>
  <si>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</si>
  <si>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</si>
  <si>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</si>
  <si>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</si>
  <si>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</si>
  <si>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</si>
  <si>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</si>
  <si>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</si>
  <si>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</si>
  <si>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</si>
  <si>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</si>
  <si>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</si>
  <si>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</si>
  <si>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</si>
  <si>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</si>
  <si>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</si>
  <si>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</si>
  <si>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</si>
  <si>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</si>
  <si>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</si>
  <si>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</si>
  <si>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</si>
  <si>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</si>
  <si>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</si>
  <si>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</si>
  <si>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</si>
  <si>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</si>
  <si>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</si>
  <si>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</si>
  <si>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</si>
  <si>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</si>
  <si>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</si>
  <si>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</si>
  <si>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</si>
  <si>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</si>
  <si>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</si>
  <si>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</si>
  <si>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</si>
  <si>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</si>
  <si>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</si>
  <si>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</si>
  <si>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</si>
  <si>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</si>
  <si>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</si>
  <si>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</si>
  <si>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</si>
  <si>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</si>
  <si>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</si>
  <si>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</si>
  <si>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</si>
  <si>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</si>
  <si>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</si>
  <si>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</si>
  <si>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</si>
  <si>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</si>
  <si>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</si>
  <si>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</si>
  <si>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</si>
  <si>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</si>
  <si>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</si>
  <si>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</si>
  <si>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</si>
  <si>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</si>
  <si>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</si>
  <si>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</si>
  <si>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</si>
  <si>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</si>
  <si>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</si>
  <si>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</si>
  <si>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</si>
  <si>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</si>
  <si>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</si>
  <si>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</si>
  <si>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</si>
  <si>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</si>
  <si>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</si>
  <si>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</si>
  <si>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</si>
  <si>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</si>
  <si>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</si>
  <si>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</si>
  <si>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</si>
  <si>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</si>
  <si>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</si>
  <si>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</si>
  <si>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</si>
  <si>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</si>
  <si>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</si>
  <si>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</si>
  <si>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</si>
  <si>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</si>
  <si>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</si>
  <si>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</si>
  <si>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</si>
  <si>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</si>
  <si>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</si>
  <si>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</si>
  <si>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</si>
  <si>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</si>
  <si>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</si>
  <si>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</si>
  <si>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</si>
  <si>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</si>
  <si>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</si>
  <si>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</si>
  <si>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</si>
  <si>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</si>
  <si>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</si>
  <si>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</si>
  <si>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</si>
  <si>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</si>
  <si>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</si>
  <si>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</si>
  <si>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</si>
  <si>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</si>
  <si>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</si>
  <si>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</si>
  <si>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</si>
  <si>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</si>
  <si>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</si>
  <si>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</si>
  <si>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</si>
  <si>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</si>
  <si>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</si>
  <si>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</si>
  <si>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</si>
  <si>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</si>
  <si>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</si>
  <si>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</si>
  <si>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</si>
  <si>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</si>
  <si>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</si>
  <si>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</si>
  <si>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</si>
  <si>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</si>
  <si>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</si>
  <si>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</si>
  <si>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</si>
  <si>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</si>
  <si>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</si>
  <si>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</si>
  <si>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</si>
  <si>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</si>
  <si>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</si>
  <si>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</si>
  <si>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</si>
  <si>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</si>
  <si>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</si>
  <si>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</si>
  <si>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</si>
  <si>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</si>
  <si>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</si>
  <si>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</si>
  <si>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</si>
  <si>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</si>
  <si>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</si>
  <si>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</si>
  <si>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</si>
  <si>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</si>
  <si>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</si>
  <si>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</si>
  <si>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</si>
  <si>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</si>
  <si>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</si>
  <si>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</si>
  <si>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</si>
  <si>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</si>
  <si>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</si>
  <si>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</si>
  <si>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</si>
  <si>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</si>
  <si>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</si>
  <si>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</si>
  <si>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</si>
  <si>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</si>
  <si>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</si>
  <si>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</si>
  <si>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</si>
  <si>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</si>
  <si>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</si>
  <si>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</si>
  <si>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</si>
  <si>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</si>
  <si>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</si>
  <si>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</si>
  <si>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</si>
  <si>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</si>
  <si>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</si>
  <si>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</si>
  <si>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</si>
  <si>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</si>
  <si>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</si>
  <si>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</si>
  <si>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</si>
  <si>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</si>
  <si>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</si>
  <si>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</si>
  <si>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</si>
  <si>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</si>
  <si>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</si>
  <si>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</si>
  <si>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</si>
  <si>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</si>
  <si>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</si>
  <si>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</si>
  <si>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</si>
  <si>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</si>
  <si>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</si>
  <si>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</si>
  <si>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</si>
  <si>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</si>
  <si>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</si>
  <si>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</si>
  <si>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</si>
  <si>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</si>
  <si>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</si>
  <si>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</si>
  <si>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</si>
  <si>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</si>
  <si>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</si>
  <si>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</si>
  <si>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</si>
  <si>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</si>
  <si>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</si>
  <si>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</si>
  <si>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</si>
  <si>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</si>
  <si>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</si>
  <si>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</si>
  <si>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</si>
  <si>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</si>
  <si>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</si>
  <si>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</si>
  <si>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</si>
  <si>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</si>
  <si>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</si>
  <si>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</si>
  <si>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</si>
  <si>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</si>
  <si>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</si>
  <si>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</si>
  <si>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</si>
  <si>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</si>
  <si>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</si>
  <si>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</si>
  <si>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</si>
  <si>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</si>
  <si>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</si>
  <si>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</si>
  <si>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</si>
  <si>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</si>
  <si>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</si>
  <si>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</si>
  <si>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</si>
  <si>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</si>
  <si>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</si>
  <si>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</si>
  <si>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</si>
  <si>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</si>
  <si>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</si>
  <si>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</si>
  <si>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</si>
  <si>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</si>
  <si>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</si>
  <si>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</si>
  <si>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</si>
  <si>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</si>
  <si>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</si>
  <si>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</si>
  <si>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</si>
  <si>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</si>
  <si>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</si>
  <si>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</si>
  <si>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</si>
  <si>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</si>
  <si>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</si>
  <si>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</si>
  <si>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</si>
  <si>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</si>
  <si>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</si>
  <si>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</si>
  <si>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</si>
  <si>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</si>
  <si>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</si>
  <si>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</si>
  <si>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</si>
  <si>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</si>
  <si>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</si>
  <si>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</si>
  <si>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</si>
  <si>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</si>
  <si>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</si>
  <si>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</si>
  <si>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</si>
  <si>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</si>
  <si>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</si>
  <si>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</si>
  <si>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</si>
  <si>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</si>
  <si>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</si>
  <si>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</si>
  <si>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</si>
  <si>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</si>
  <si>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</si>
  <si>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</si>
  <si>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</si>
  <si>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</si>
  <si>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</si>
  <si>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</si>
  <si>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</si>
  <si>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</si>
  <si>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</si>
  <si>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</si>
  <si>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</si>
  <si>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</si>
  <si>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</si>
  <si>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</si>
  <si>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</si>
  <si>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</si>
  <si>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</si>
  <si>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</si>
  <si>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</si>
  <si>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</si>
  <si>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</si>
  <si>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</si>
  <si>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</si>
  <si>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</si>
  <si>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</si>
  <si>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</si>
  <si>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</si>
  <si>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</si>
  <si>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</si>
  <si>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</si>
  <si>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</si>
  <si>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</si>
  <si>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</si>
  <si>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</si>
  <si>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</si>
  <si>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</si>
  <si>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</si>
  <si>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</si>
  <si>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</si>
  <si>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</si>
  <si>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</si>
  <si>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</si>
  <si>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</si>
  <si>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</si>
  <si>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</si>
  <si>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</si>
  <si>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</si>
  <si>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</si>
  <si>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</si>
  <si>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</si>
  <si>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</si>
  <si>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</si>
  <si>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</si>
  <si>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</si>
  <si>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</si>
  <si>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</si>
  <si>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</si>
  <si>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</si>
  <si>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</si>
  <si>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</si>
  <si>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</si>
  <si>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</si>
  <si>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</si>
  <si>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</si>
  <si>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</si>
  <si>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</si>
  <si>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</si>
  <si>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</si>
  <si>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</si>
  <si>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</si>
  <si>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</si>
  <si>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</si>
  <si>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</si>
  <si>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</si>
  <si>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</si>
  <si>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</si>
  <si>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</si>
  <si>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</si>
  <si>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</si>
  <si>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</si>
  <si>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</si>
  <si>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</si>
  <si>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</si>
  <si>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</si>
  <si>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</si>
  <si>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</si>
  <si>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</si>
  <si>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</si>
  <si>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</si>
  <si>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</si>
  <si>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</si>
  <si>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</si>
  <si>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</si>
  <si>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</si>
  <si>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</si>
  <si>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</si>
  <si>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</si>
  <si>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</si>
  <si>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</si>
  <si>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</si>
  <si>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</si>
  <si>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</si>
  <si>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</si>
  <si>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</si>
  <si>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</si>
  <si>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</si>
  <si>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</si>
  <si>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</si>
  <si>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</si>
  <si>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</si>
  <si>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</si>
  <si>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</si>
  <si>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</si>
  <si>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</si>
  <si>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</si>
  <si>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</si>
  <si>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</si>
  <si>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</si>
  <si>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</si>
  <si>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</si>
  <si>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</si>
  <si>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</si>
  <si>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</si>
  <si>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</si>
  <si>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</si>
  <si>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</si>
  <si>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</si>
  <si>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</si>
  <si>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</si>
  <si>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</si>
  <si>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</si>
  <si>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</si>
  <si>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</si>
  <si>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</si>
  <si>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</si>
  <si>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</si>
  <si>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</si>
  <si>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</si>
  <si>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</si>
  <si>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</si>
  <si>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</si>
  <si>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</si>
  <si>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</si>
  <si>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</si>
  <si>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</si>
  <si>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</si>
  <si>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</si>
  <si>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</si>
  <si>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</si>
  <si>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</si>
  <si>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</si>
  <si>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</si>
  <si>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</si>
  <si>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</si>
  <si>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</si>
  <si>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</si>
  <si>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</si>
  <si>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</si>
  <si>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</si>
  <si>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</si>
  <si>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</si>
  <si>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</si>
  <si>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</si>
  <si>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</si>
  <si>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</si>
  <si>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</si>
  <si>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</si>
  <si>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</si>
  <si>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</si>
  <si>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</si>
  <si>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</si>
  <si>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</si>
  <si>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</si>
  <si>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</si>
  <si>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</si>
  <si>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</si>
  <si>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</si>
  <si>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</si>
  <si>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</si>
  <si>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</si>
  <si>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</si>
  <si>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</si>
  <si>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</si>
  <si>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</si>
  <si>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</si>
  <si>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</si>
  <si>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</si>
  <si>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</si>
  <si>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</si>
  <si>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</si>
  <si>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</si>
  <si>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</si>
  <si>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</si>
  <si>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</si>
  <si>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</si>
  <si>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</si>
  <si>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</si>
  <si>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</si>
  <si>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</si>
  <si>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</si>
  <si>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</si>
  <si>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</si>
  <si>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</si>
  <si>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</si>
  <si>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</si>
  <si>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</si>
  <si>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</si>
  <si>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</si>
  <si>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</si>
  <si>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</si>
  <si>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</si>
  <si>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</si>
  <si>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</si>
  <si>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</si>
  <si>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</si>
  <si>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</si>
  <si>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</si>
  <si>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</si>
  <si>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</si>
  <si>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</si>
  <si>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</si>
  <si>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</si>
  <si>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</si>
  <si>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</si>
  <si>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</si>
  <si>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</si>
  <si>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</si>
  <si>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</si>
  <si>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</si>
  <si>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</si>
  <si>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</si>
  <si>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</si>
  <si>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</si>
  <si>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</si>
  <si>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</si>
  <si>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</si>
  <si>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</si>
  <si>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</si>
  <si>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</si>
  <si>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</si>
  <si>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</si>
  <si>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</si>
  <si>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</si>
  <si>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</si>
  <si>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</si>
  <si>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</si>
  <si>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</si>
  <si>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</si>
  <si>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</si>
  <si>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</si>
  <si>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</si>
  <si>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</si>
  <si>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</si>
  <si>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</si>
  <si>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</si>
  <si>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</si>
  <si>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</si>
  <si>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</si>
  <si>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</si>
  <si>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</si>
  <si>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</si>
  <si>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</si>
  <si>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</si>
  <si>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</si>
  <si>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</si>
  <si>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</si>
  <si>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</si>
  <si>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</si>
  <si>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</si>
  <si>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</si>
  <si>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</si>
  <si>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</si>
  <si>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</si>
  <si>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</si>
  <si>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</si>
  <si>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</si>
  <si>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</si>
  <si>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</si>
  <si>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</si>
  <si>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</si>
  <si>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</si>
  <si>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</si>
  <si>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</si>
  <si>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</si>
  <si>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</si>
  <si>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</si>
  <si>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</si>
  <si>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</si>
  <si>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</si>
  <si>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</si>
  <si>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</si>
  <si>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</si>
  <si>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</si>
  <si>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</si>
  <si>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</si>
  <si>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</si>
  <si>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</si>
  <si>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</si>
  <si>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</si>
  <si>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</si>
  <si>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</si>
  <si>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</si>
  <si>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</si>
  <si>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</si>
  <si>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</si>
  <si>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</si>
  <si>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</si>
  <si>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</si>
  <si>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</si>
  <si>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</si>
  <si>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</si>
  <si>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</si>
  <si>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</si>
  <si>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</si>
  <si>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</si>
  <si>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</si>
  <si>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</si>
  <si>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</si>
  <si>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</si>
  <si>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</si>
  <si>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</si>
  <si>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</si>
  <si>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</si>
  <si>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</si>
  <si>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</si>
  <si>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</si>
  <si>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</si>
  <si>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</si>
  <si>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</si>
  <si>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</si>
  <si>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</si>
  <si>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</si>
  <si>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</si>
  <si>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</si>
  <si>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</si>
  <si>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</si>
  <si>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</si>
  <si>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</si>
  <si>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</si>
  <si>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</si>
  <si>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</si>
  <si>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</si>
  <si>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</si>
  <si>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</si>
  <si>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</si>
  <si>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</si>
  <si>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</si>
  <si>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</si>
  <si>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</si>
  <si>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</si>
  <si>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</si>
  <si>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</si>
  <si>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</si>
  <si>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</si>
  <si>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</si>
  <si>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</si>
  <si>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</si>
  <si>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</si>
  <si>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</si>
  <si>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</si>
  <si>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</si>
  <si>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</si>
  <si>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</si>
  <si>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</si>
  <si>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</si>
  <si>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</si>
  <si>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</si>
  <si>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</si>
  <si>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</si>
  <si>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</si>
  <si>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</si>
  <si>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</si>
  <si>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</si>
  <si>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</si>
  <si>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</si>
  <si>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</si>
  <si>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</si>
  <si>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</si>
  <si>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</si>
  <si>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</si>
  <si>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</si>
  <si>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</si>
  <si>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</si>
  <si>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</si>
  <si>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</si>
  <si>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</si>
  <si>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</si>
  <si>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</si>
  <si>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</si>
  <si>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</si>
  <si>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</si>
  <si>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</si>
  <si>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</si>
  <si>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</si>
  <si>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</si>
  <si>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</si>
  <si>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</si>
  <si>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</si>
  <si>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</si>
  <si>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</si>
  <si>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</si>
  <si>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</si>
  <si>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</si>
  <si>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</si>
  <si>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</si>
  <si>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</si>
  <si>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</si>
  <si>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</si>
  <si>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</si>
  <si>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</si>
  <si>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</si>
  <si>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</si>
  <si>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</si>
  <si>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</si>
  <si>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</si>
  <si>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</si>
  <si>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</si>
  <si>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</si>
  <si>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</si>
  <si>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</si>
  <si>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</si>
  <si>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</si>
  <si>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</si>
  <si>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</si>
  <si>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</si>
  <si>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</si>
  <si>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</si>
  <si>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</si>
  <si>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</si>
  <si>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</si>
  <si>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</si>
  <si>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</si>
  <si>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</si>
  <si>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</si>
  <si>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</si>
  <si>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</si>
  <si>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</si>
  <si>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</si>
  <si>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</si>
  <si>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</si>
  <si>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</si>
  <si>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</si>
  <si>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</si>
  <si>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</si>
  <si>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</si>
  <si>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</si>
  <si>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</si>
  <si>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</si>
  <si>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</si>
  <si>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</si>
  <si>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</si>
  <si>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</si>
  <si>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</si>
  <si>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</si>
  <si>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</si>
  <si>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</si>
  <si>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</si>
  <si>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</si>
  <si>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</si>
  <si>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</si>
  <si>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</si>
  <si>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</si>
  <si>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</si>
  <si>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</si>
  <si>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</si>
  <si>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</si>
  <si>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</si>
  <si>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</si>
  <si>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</si>
  <si>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</si>
  <si>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</si>
  <si>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</si>
  <si>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</si>
  <si>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</si>
  <si>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</si>
  <si>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</si>
  <si>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</si>
  <si>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</si>
  <si>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</si>
  <si>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</si>
  <si>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</si>
  <si>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</si>
  <si>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</si>
  <si>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</si>
  <si>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</si>
  <si>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</si>
  <si>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</si>
  <si>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</si>
  <si>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</si>
  <si>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</si>
  <si>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</si>
  <si>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</si>
  <si>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</si>
  <si>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</si>
  <si>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</si>
  <si>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</si>
  <si>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</si>
  <si>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</si>
  <si>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</si>
  <si>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</si>
  <si>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</si>
  <si>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</si>
  <si>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</si>
  <si>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</si>
  <si>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</si>
  <si>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</si>
  <si>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</si>
  <si>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</si>
  <si>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</si>
  <si>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</si>
  <si>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</si>
  <si>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</si>
  <si>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</si>
  <si>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</si>
  <si>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</si>
  <si>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</si>
  <si>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</si>
  <si>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</si>
  <si>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</si>
  <si>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</si>
  <si>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</si>
  <si>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</si>
  <si>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</si>
  <si>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</si>
  <si>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</si>
  <si>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</si>
  <si>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</si>
  <si>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</si>
  <si>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</si>
  <si>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</si>
  <si>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</si>
  <si>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</si>
  <si>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</si>
  <si>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</si>
  <si>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</si>
  <si>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</si>
  <si>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</si>
  <si>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</si>
  <si>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</si>
  <si>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</si>
  <si>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</si>
  <si>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</si>
  <si>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</si>
  <si>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</si>
  <si>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</si>
  <si>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</si>
  <si>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</si>
  <si>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</si>
  <si>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</si>
  <si>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</si>
  <si>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</si>
  <si>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</si>
  <si>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</si>
  <si>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</si>
  <si>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</si>
  <si>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</si>
  <si>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</si>
  <si>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</si>
  <si>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</si>
  <si>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</si>
  <si>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</si>
  <si>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</si>
  <si>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</si>
  <si>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</si>
  <si>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</si>
  <si>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</si>
  <si>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</si>
  <si>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</si>
  <si>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</si>
  <si>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</si>
  <si>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</si>
  <si>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</si>
  <si>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</si>
  <si>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</si>
  <si>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</si>
  <si>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</si>
  <si>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</si>
  <si>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</si>
  <si>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</si>
  <si>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</si>
  <si>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</si>
  <si>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</si>
  <si>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</si>
  <si>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</si>
  <si>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</si>
  <si>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</si>
  <si>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</si>
  <si>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</si>
  <si>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</si>
  <si>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</si>
  <si>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</si>
  <si>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</si>
  <si>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</si>
  <si>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</si>
  <si>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</si>
  <si>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</si>
  <si>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</si>
  <si>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</si>
  <si>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</si>
  <si>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</si>
  <si>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</si>
  <si>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</si>
  <si>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</si>
  <si>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</si>
  <si>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</si>
  <si>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</si>
  <si>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</si>
  <si>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</si>
  <si>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</si>
  <si>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</si>
  <si>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</si>
  <si>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</si>
  <si>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</si>
  <si>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</si>
  <si>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</si>
  <si>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</si>
  <si>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</si>
  <si>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</si>
  <si>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</si>
  <si>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</si>
  <si>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</si>
  <si>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</si>
  <si>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</si>
  <si>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</si>
  <si>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</si>
  <si>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</si>
  <si>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</si>
  <si>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</si>
  <si>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</si>
  <si>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</si>
  <si>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</si>
  <si>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</si>
  <si>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</si>
  <si>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</si>
  <si>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</si>
  <si>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</si>
  <si>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</si>
  <si>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</si>
  <si>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</si>
  <si>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</si>
  <si>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</si>
  <si>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</si>
  <si>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</si>
  <si>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</si>
  <si>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</si>
  <si>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</si>
  <si>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</si>
  <si>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</si>
  <si>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</si>
  <si>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</si>
  <si>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</si>
  <si>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</si>
  <si>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</si>
  <si>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</si>
  <si>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</si>
  <si>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</si>
  <si>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</si>
  <si>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</si>
  <si>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</si>
  <si>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</si>
  <si>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</si>
  <si>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</si>
  <si>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</si>
  <si>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</si>
  <si>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</si>
  <si>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</si>
  <si>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</si>
  <si>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</si>
  <si>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</si>
  <si>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</si>
  <si>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</si>
  <si>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</si>
  <si>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</si>
  <si>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</si>
  <si>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</si>
  <si>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</si>
  <si>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</si>
  <si>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</si>
  <si>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</si>
  <si>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</si>
  <si>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</si>
  <si>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</si>
  <si>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</si>
  <si>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</si>
  <si>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</si>
  <si>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</si>
  <si>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</si>
  <si>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</si>
  <si>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</si>
  <si>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</si>
  <si>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</si>
  <si>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</si>
  <si>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</si>
  <si>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</si>
  <si>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</si>
  <si>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</si>
  <si>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</si>
  <si>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</si>
  <si>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</si>
  <si>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</si>
  <si>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</si>
  <si>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</si>
  <si>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</si>
  <si>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</si>
  <si>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</si>
  <si>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</si>
  <si>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</si>
  <si>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</si>
  <si>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</si>
  <si>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</si>
  <si>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</si>
  <si>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</si>
  <si>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</si>
  <si>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</si>
  <si>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</si>
  <si>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</si>
  <si>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</si>
  <si>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</si>
  <si>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</si>
  <si>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</si>
  <si>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</si>
  <si>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</si>
  <si>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</si>
  <si>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</si>
  <si>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</si>
  <si>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</si>
  <si>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</si>
  <si>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</si>
  <si>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</si>
  <si>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</si>
  <si>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</si>
  <si>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</si>
  <si>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</si>
  <si>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</si>
  <si>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</si>
  <si>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</si>
  <si>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</si>
  <si>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</si>
  <si>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</si>
  <si>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</si>
  <si>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</si>
  <si>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</si>
  <si>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</si>
  <si>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</si>
  <si>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</si>
  <si>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</si>
  <si>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</si>
  <si>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</si>
  <si>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</si>
  <si>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</si>
  <si>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</si>
  <si>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</si>
  <si>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</si>
  <si>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</si>
  <si>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</si>
  <si>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</si>
  <si>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</si>
  <si>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</si>
  <si>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</si>
  <si>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</si>
  <si>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</si>
  <si>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</si>
  <si>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</si>
  <si>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</si>
  <si>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</si>
  <si>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</si>
  <si>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</si>
  <si>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</si>
  <si>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</si>
  <si>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</si>
  <si>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</si>
  <si>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</si>
  <si>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</si>
  <si>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</si>
  <si>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</si>
  <si>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</si>
  <si>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</si>
  <si>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</si>
  <si>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</si>
  <si>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</si>
  <si>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</si>
  <si>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</si>
  <si>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</si>
  <si>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</si>
  <si>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</si>
  <si>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</si>
  <si>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</si>
  <si>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</si>
  <si>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</si>
  <si>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</si>
  <si>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</si>
  <si>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</si>
  <si>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</si>
  <si>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</si>
  <si>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</si>
  <si>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</si>
  <si>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</si>
  <si>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</si>
  <si>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</si>
  <si>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</si>
  <si>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</si>
  <si>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</si>
  <si>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</si>
  <si>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</si>
  <si>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</si>
  <si>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</si>
  <si>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</si>
  <si>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</si>
  <si>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</si>
  <si>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</si>
  <si>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</si>
  <si>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</si>
  <si>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</si>
  <si>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</si>
  <si>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</si>
  <si>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</si>
  <si>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</si>
  <si>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</si>
  <si>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</si>
  <si>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</si>
  <si>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</si>
  <si>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</si>
  <si>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</si>
  <si>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</si>
  <si>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</si>
  <si>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</si>
  <si>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</si>
  <si>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</si>
  <si>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</si>
  <si>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</si>
  <si>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</si>
  <si>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</si>
  <si>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</si>
  <si>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</si>
  <si>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</si>
  <si>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</si>
  <si>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</si>
  <si>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</si>
  <si>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</si>
  <si>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</si>
  <si>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</si>
  <si>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</si>
  <si>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</si>
  <si>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</si>
  <si>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</si>
  <si>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</si>
  <si>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</si>
  <si>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</si>
  <si>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</si>
  <si>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</si>
  <si>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</si>
  <si>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</si>
  <si>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</si>
  <si>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</si>
  <si>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</si>
  <si>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</si>
  <si>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</si>
  <si>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</si>
  <si>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</si>
  <si>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</si>
  <si>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</si>
  <si>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</si>
  <si>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</si>
  <si>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</si>
  <si>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</si>
  <si>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</si>
  <si>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</si>
  <si>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</si>
  <si>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</si>
  <si>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</si>
  <si>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</si>
  <si>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</si>
  <si>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</si>
  <si>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</si>
  <si>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</si>
  <si>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</si>
  <si>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</si>
  <si>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</si>
  <si>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</si>
  <si>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</si>
  <si>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</si>
  <si>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</si>
  <si>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</si>
  <si>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</si>
  <si>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</si>
  <si>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</si>
  <si>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</si>
  <si>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</si>
  <si>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</si>
  <si>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</si>
  <si>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</si>
  <si>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</si>
  <si>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</si>
  <si>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</si>
  <si>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</si>
  <si>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</si>
  <si>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</si>
  <si>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</si>
  <si>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</si>
  <si>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</si>
  <si>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</si>
  <si>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</si>
  <si>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</si>
  <si>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</si>
  <si>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</si>
  <si>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</si>
  <si>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</si>
  <si>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</si>
  <si>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</si>
  <si>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</si>
  <si>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</si>
  <si>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</si>
  <si>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</si>
  <si>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</si>
  <si>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</si>
  <si>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</si>
  <si>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</si>
  <si>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</si>
  <si>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</si>
  <si>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</si>
  <si>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</si>
  <si>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</si>
  <si>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</si>
  <si>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</si>
  <si>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</si>
  <si>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</si>
  <si>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</si>
  <si>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</si>
  <si>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</si>
  <si>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</si>
  <si>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</si>
  <si>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</si>
  <si>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</si>
  <si>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</si>
  <si>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</si>
  <si>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</si>
  <si>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</si>
  <si>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</si>
  <si>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</si>
  <si>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</si>
  <si>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</si>
  <si>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</si>
  <si>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</si>
  <si>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</si>
  <si>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</si>
  <si>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</si>
  <si>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</si>
  <si>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</si>
  <si>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</si>
  <si>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</si>
  <si>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</si>
  <si>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</si>
  <si>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</si>
  <si>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</si>
  <si>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</si>
  <si>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</si>
  <si>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</si>
  <si>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</si>
  <si>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</si>
  <si>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</si>
  <si>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</si>
  <si>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</si>
  <si>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</si>
  <si>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</si>
  <si>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</si>
  <si>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</si>
  <si>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</si>
  <si>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</si>
  <si>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</si>
  <si>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</si>
  <si>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</si>
  <si>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</si>
  <si>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</si>
  <si>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</si>
  <si>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</si>
  <si>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</si>
  <si>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</si>
  <si>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</si>
  <si>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</si>
  <si>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</si>
  <si>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</si>
  <si>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</si>
  <si>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</si>
  <si>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</si>
  <si>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</si>
  <si>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</si>
  <si>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</si>
  <si>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</si>
  <si>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</si>
  <si>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</si>
  <si>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</si>
  <si>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</si>
  <si>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</si>
  <si>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</si>
  <si>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</si>
  <si>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</si>
  <si>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</si>
  <si>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</si>
  <si>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</si>
  <si>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</si>
  <si>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</si>
  <si>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</si>
  <si>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</si>
  <si>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</si>
  <si>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</si>
  <si>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</si>
  <si>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</si>
  <si>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</si>
  <si>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</si>
  <si>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</si>
  <si>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</si>
  <si>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</si>
  <si>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</si>
  <si>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</si>
  <si>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</si>
  <si>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</si>
  <si>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</si>
  <si>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</si>
  <si>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</si>
  <si>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</si>
  <si>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</si>
  <si>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</si>
  <si>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</si>
  <si>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</si>
  <si>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</si>
  <si>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</si>
  <si>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</si>
  <si>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</si>
  <si>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</si>
  <si>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</si>
  <si>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</si>
  <si>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</si>
  <si>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</si>
  <si>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</si>
  <si>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</si>
  <si>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</si>
  <si>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</si>
  <si>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</si>
  <si>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</si>
  <si>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</si>
  <si>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</si>
  <si>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</si>
  <si>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</si>
  <si>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</si>
  <si>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</si>
  <si>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</si>
  <si>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</si>
  <si>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</si>
  <si>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</si>
  <si>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</si>
  <si>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</si>
  <si>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</si>
  <si>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</si>
  <si>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</si>
  <si>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</si>
  <si>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</si>
  <si>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</si>
  <si>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</si>
  <si>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</si>
  <si>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</si>
  <si>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</si>
  <si>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</si>
  <si>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</si>
  <si>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</si>
  <si>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</si>
  <si>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</si>
  <si>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</si>
  <si>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</si>
  <si>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</si>
  <si>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</si>
  <si>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</si>
  <si>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</si>
  <si>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</si>
  <si>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</si>
  <si>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</si>
  <si>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</si>
  <si>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</si>
  <si>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</si>
  <si>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</si>
  <si>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</si>
  <si>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</si>
  <si>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</si>
  <si>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</si>
  <si>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</si>
  <si>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</si>
  <si>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</si>
  <si>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</si>
  <si>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</si>
  <si>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</si>
  <si>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</si>
  <si>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</si>
  <si>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</si>
  <si>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</si>
  <si>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</si>
  <si>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</si>
  <si>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</si>
  <si>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</si>
  <si>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</si>
  <si>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</si>
  <si>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</si>
  <si>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</si>
  <si>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</si>
  <si>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</si>
  <si>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</si>
  <si>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</si>
  <si>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</si>
  <si>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</si>
  <si>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</si>
  <si>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</si>
  <si>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</si>
  <si>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</si>
  <si>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</si>
  <si>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</si>
  <si>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</si>
  <si>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</si>
  <si>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</si>
  <si>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</si>
  <si>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</si>
  <si>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</si>
  <si>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</si>
  <si>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</si>
  <si>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</si>
  <si>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</si>
  <si>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</si>
  <si>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</si>
  <si>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</si>
  <si>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</si>
  <si>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</si>
  <si>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</si>
  <si>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</si>
  <si>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</si>
  <si>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</si>
  <si>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</si>
  <si>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</si>
  <si>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</si>
  <si>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</si>
  <si>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</si>
  <si>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</si>
  <si>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</si>
  <si>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</si>
  <si>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</si>
  <si>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</si>
  <si>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</si>
  <si>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</si>
  <si>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</si>
  <si>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</si>
  <si>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</si>
  <si>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</si>
  <si>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</si>
  <si>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</si>
  <si>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</si>
  <si>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</si>
  <si>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</si>
  <si>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</si>
  <si>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</si>
  <si>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</si>
  <si>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</si>
  <si>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</si>
  <si>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</si>
  <si>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</si>
  <si>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</si>
  <si>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</si>
  <si>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</si>
  <si>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</si>
  <si>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</si>
  <si>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</si>
  <si>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</si>
  <si>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</si>
  <si>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</si>
  <si>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</si>
  <si>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</si>
  <si>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</si>
  <si>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</si>
  <si>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</si>
  <si>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</si>
  <si>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</si>
  <si>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</si>
  <si>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</si>
  <si>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</si>
  <si>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</si>
  <si>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</si>
  <si>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</si>
  <si>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</si>
  <si>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</si>
  <si>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</si>
  <si>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</si>
  <si>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</si>
  <si>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</si>
  <si>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</si>
  <si>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</si>
  <si>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</si>
  <si>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</si>
  <si>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</si>
  <si>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</si>
  <si>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</si>
  <si>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</si>
  <si>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</si>
  <si>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</si>
  <si>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</si>
  <si>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</si>
  <si>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</si>
  <si>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</si>
  <si>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</si>
  <si>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</si>
  <si>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</si>
  <si>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</si>
  <si>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</si>
  <si>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</si>
  <si>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</si>
  <si>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</si>
  <si>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</si>
  <si>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</si>
  <si>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</si>
  <si>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</si>
  <si>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</si>
  <si>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</si>
  <si>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</si>
  <si>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</si>
  <si>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</si>
  <si>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</si>
  <si>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</si>
  <si>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</si>
  <si>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</si>
  <si>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</si>
  <si>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</si>
  <si>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</si>
  <si>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</si>
  <si>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</si>
  <si>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</si>
  <si>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</si>
  <si>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</si>
  <si>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</si>
  <si>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</si>
  <si>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</si>
  <si>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</si>
  <si>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</si>
  <si>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</si>
  <si>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</si>
  <si>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</si>
  <si>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</si>
  <si>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</si>
  <si>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</si>
  <si>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</si>
  <si>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</si>
  <si>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</si>
  <si>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</si>
  <si>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</si>
  <si>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</si>
  <si>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</si>
  <si>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</si>
  <si>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</si>
  <si>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</si>
  <si>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</si>
  <si>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</si>
  <si>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</si>
  <si>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</si>
  <si>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</si>
  <si>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</si>
  <si>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</si>
  <si>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</si>
  <si>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</si>
  <si>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</si>
  <si>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</si>
  <si>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</si>
  <si>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</si>
  <si>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</si>
  <si>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</si>
  <si>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</si>
  <si>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</si>
  <si>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</si>
  <si>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</si>
  <si>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</si>
  <si>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</si>
  <si>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</si>
  <si>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</si>
  <si>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</si>
  <si>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</si>
  <si>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</si>
  <si>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</si>
  <si>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</si>
  <si>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</si>
  <si>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</si>
  <si>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</si>
  <si>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</si>
  <si>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</si>
  <si>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</si>
  <si>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</si>
  <si>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</si>
  <si>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</si>
  <si>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</si>
  <si>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</si>
  <si>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</si>
  <si>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</si>
  <si>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</si>
  <si>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</si>
  <si>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</si>
  <si>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</si>
  <si>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</si>
  <si>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</si>
  <si>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</si>
  <si>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</si>
  <si>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</si>
  <si>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</si>
  <si>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</si>
  <si>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</si>
  <si>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</si>
  <si>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</si>
  <si>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</si>
  <si>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</si>
  <si>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</si>
  <si>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</si>
  <si>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</si>
  <si>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</si>
  <si>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</si>
  <si>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</si>
  <si>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</si>
  <si>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</si>
  <si>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</si>
  <si>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</si>
  <si>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</si>
  <si>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</si>
  <si>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</si>
  <si>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</si>
  <si>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</si>
  <si>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</si>
  <si>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</si>
  <si>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</si>
  <si>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</si>
  <si>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</si>
  <si>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</si>
  <si>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</si>
  <si>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</si>
  <si>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</si>
  <si>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</si>
  <si>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</si>
  <si>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</si>
  <si>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</si>
  <si>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</si>
  <si>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</si>
  <si>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</si>
  <si>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</si>
  <si>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</si>
  <si>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</si>
  <si>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</si>
  <si>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</si>
  <si>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</si>
  <si>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</si>
  <si>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</si>
  <si>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</si>
  <si>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</si>
  <si>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</si>
  <si>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</si>
  <si>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</si>
  <si>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</si>
  <si>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</si>
  <si>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</si>
  <si>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</si>
  <si>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</si>
  <si>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</si>
  <si>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</si>
  <si>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</si>
  <si>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</si>
  <si>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</si>
  <si>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</si>
  <si>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</si>
  <si>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</si>
  <si>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</si>
  <si>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</si>
  <si>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</si>
  <si>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</si>
  <si>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</si>
  <si>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</si>
  <si>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</si>
  <si>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</si>
  <si>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</si>
  <si>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</si>
  <si>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</si>
  <si>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</si>
  <si>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</si>
  <si>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</si>
  <si>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</si>
  <si>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</si>
  <si>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</si>
  <si>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</si>
  <si>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</si>
  <si>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</si>
  <si>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</si>
  <si>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</si>
  <si>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</si>
  <si>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</si>
  <si>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</si>
  <si>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</si>
  <si>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</si>
  <si>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</si>
  <si>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</si>
  <si>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</si>
  <si>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</si>
  <si>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</si>
  <si>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</si>
  <si>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</si>
  <si>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</si>
  <si>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</si>
  <si>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</si>
  <si>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</si>
  <si>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</si>
  <si>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</si>
  <si>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</si>
  <si>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</si>
  <si>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</si>
  <si>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</si>
  <si>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</si>
  <si>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</si>
  <si>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</si>
  <si>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</si>
  <si>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</si>
  <si>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</si>
  <si>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</si>
  <si>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</si>
  <si>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</si>
  <si>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</si>
  <si>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</si>
  <si>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</si>
  <si>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</si>
  <si>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</si>
  <si>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</si>
  <si>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</si>
  <si>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</si>
  <si>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</si>
  <si>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</si>
  <si>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</si>
  <si>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</si>
  <si>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</si>
  <si>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</si>
  <si>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</si>
  <si>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</si>
  <si>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</si>
  <si>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</si>
  <si>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</si>
  <si>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</si>
  <si>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</si>
  <si>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</si>
  <si>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</si>
  <si>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</si>
  <si>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</si>
  <si>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</si>
  <si>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</si>
  <si>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</si>
  <si>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</si>
  <si>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</si>
  <si>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</si>
  <si>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</si>
  <si>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</si>
  <si>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</si>
  <si>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</si>
  <si>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</si>
  <si>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</si>
  <si>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</si>
  <si>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</si>
  <si>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</si>
  <si>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</si>
  <si>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</si>
  <si>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</si>
  <si>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</si>
  <si>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</si>
  <si>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</si>
  <si>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</si>
  <si>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</si>
  <si>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</si>
  <si>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</si>
  <si>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</si>
  <si>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</si>
  <si>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</si>
  <si>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</si>
  <si>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</si>
  <si>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</si>
  <si>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</si>
  <si>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</si>
  <si>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</si>
  <si>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</si>
  <si>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</si>
  <si>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</si>
  <si>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</si>
  <si>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</si>
  <si>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</si>
  <si>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</si>
  <si>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</si>
  <si>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</si>
  <si>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</si>
  <si>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</si>
  <si>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</si>
  <si>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</si>
  <si>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</si>
  <si>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</si>
  <si>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</si>
  <si>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</si>
  <si>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</si>
  <si>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</si>
  <si>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</si>
  <si>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</si>
  <si>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</si>
  <si>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</si>
  <si>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</si>
  <si>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</si>
  <si>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</si>
  <si>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</si>
  <si>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</si>
  <si>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</si>
  <si>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</si>
  <si>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</si>
  <si>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</si>
  <si>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</si>
  <si>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</si>
  <si>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</si>
  <si>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</si>
  <si>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</si>
  <si>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</si>
  <si>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</si>
  <si>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</si>
  <si>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</si>
  <si>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</si>
  <si>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</si>
  <si>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</si>
  <si>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</si>
  <si>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</si>
  <si>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</si>
  <si>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</si>
  <si>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</si>
  <si>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</si>
  <si>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</si>
  <si>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</si>
  <si>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</si>
  <si>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</si>
  <si>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</si>
  <si>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</si>
  <si>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</si>
  <si>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</si>
  <si>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</si>
  <si>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</si>
  <si>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</si>
  <si>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</si>
  <si>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</si>
  <si>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</si>
  <si>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</si>
  <si>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</si>
  <si>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</si>
  <si>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</si>
  <si>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</si>
  <si>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</si>
  <si>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</si>
  <si>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</si>
  <si>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</si>
  <si>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</si>
  <si>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</si>
  <si>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</si>
  <si>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</si>
  <si>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</si>
  <si>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</si>
  <si>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</si>
  <si>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</si>
  <si>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</si>
  <si>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</si>
  <si>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</si>
  <si>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</si>
  <si>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</si>
  <si>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</si>
  <si>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</si>
  <si>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</si>
  <si>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</si>
  <si>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</si>
  <si>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</si>
  <si>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</si>
  <si>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</si>
  <si>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</si>
  <si>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</si>
  <si>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</si>
  <si>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</si>
  <si>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</si>
  <si>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</si>
  <si>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</si>
  <si>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</si>
  <si>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</si>
  <si>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</si>
  <si>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</si>
  <si>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</si>
  <si>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</si>
  <si>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</si>
  <si>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</si>
  <si>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</si>
  <si>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</si>
  <si>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</si>
  <si>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</si>
  <si>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</si>
  <si>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</si>
  <si>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</si>
  <si>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</si>
  <si>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</si>
  <si>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</si>
  <si>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</si>
  <si>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</si>
  <si>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</si>
  <si>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</si>
  <si>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</si>
  <si>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</si>
  <si>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</si>
  <si>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</si>
  <si>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</si>
  <si>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</si>
  <si>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</si>
  <si>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</si>
  <si>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</si>
  <si>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</si>
  <si>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</si>
  <si>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</si>
  <si>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</si>
  <si>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</si>
  <si>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</si>
  <si>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</si>
  <si>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</si>
  <si>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</si>
  <si>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</si>
  <si>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</si>
  <si>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</si>
  <si>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</si>
  <si>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</si>
  <si>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</si>
  <si>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</si>
  <si>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</si>
  <si>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</si>
  <si>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</si>
  <si>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</si>
  <si>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</si>
  <si>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</si>
  <si>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</si>
  <si>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</si>
  <si>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</si>
  <si>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</si>
  <si>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</si>
  <si>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</si>
  <si>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</si>
  <si>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</si>
  <si>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</si>
  <si>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</si>
  <si>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</si>
  <si>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</si>
  <si>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</si>
  <si>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</si>
  <si>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</si>
  <si>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</si>
  <si>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</si>
  <si>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</si>
  <si>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</si>
  <si>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</si>
  <si>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</si>
  <si>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</si>
  <si>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</si>
  <si>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</si>
  <si>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</si>
  <si>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</si>
  <si>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</si>
  <si>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</si>
  <si>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</si>
  <si>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</si>
  <si>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</si>
  <si>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</si>
  <si>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</si>
  <si>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</si>
  <si>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</si>
  <si>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</si>
  <si>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</si>
  <si>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</si>
  <si>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</si>
  <si>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</si>
  <si>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</si>
  <si>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</si>
  <si>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</si>
  <si>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</si>
  <si>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</si>
  <si>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</si>
  <si>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</si>
  <si>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</si>
  <si>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</si>
  <si>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</si>
  <si>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</si>
  <si>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</si>
  <si>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</si>
  <si>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</si>
  <si>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</si>
  <si>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</si>
  <si>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</si>
  <si>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</si>
  <si>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</si>
  <si>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</si>
  <si>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</si>
  <si>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</si>
  <si>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</si>
  <si>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</si>
  <si>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</si>
  <si>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</si>
  <si>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</si>
  <si>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</si>
  <si>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</si>
  <si>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</si>
  <si>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</si>
  <si>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</si>
  <si>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</si>
  <si>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</si>
  <si>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</si>
  <si>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</si>
  <si>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</si>
  <si>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</si>
  <si>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</si>
  <si>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</si>
  <si>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</si>
  <si>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</si>
  <si>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</si>
  <si>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</si>
  <si>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</si>
  <si>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</si>
  <si>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</si>
  <si>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</si>
  <si>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</si>
  <si>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</si>
  <si>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</si>
  <si>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</si>
  <si>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</si>
  <si>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</si>
  <si>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</si>
  <si>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</si>
  <si>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</si>
  <si>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</si>
  <si>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</si>
  <si>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</si>
  <si>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</si>
  <si>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</si>
  <si>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</si>
  <si>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</si>
  <si>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</si>
  <si>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</si>
  <si>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</si>
  <si>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</si>
  <si>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</si>
  <si>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</si>
  <si>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</si>
  <si>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</si>
  <si>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</si>
  <si>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</si>
  <si>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</si>
  <si>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</si>
  <si>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</si>
  <si>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</si>
  <si>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</si>
  <si>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</si>
  <si>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</si>
  <si>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</si>
  <si>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</si>
  <si>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</si>
  <si>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</si>
  <si>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</si>
  <si>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</si>
  <si>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</si>
  <si>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</si>
  <si>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</si>
  <si>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</si>
  <si>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</si>
  <si>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</si>
  <si>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</si>
  <si>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</si>
  <si>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</si>
  <si>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</si>
  <si>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</si>
  <si>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</si>
  <si>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</si>
  <si>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</si>
  <si>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</si>
  <si>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</si>
  <si>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</si>
  <si>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</si>
  <si>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</si>
  <si>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</si>
  <si>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</si>
  <si>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</si>
  <si>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</si>
  <si>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</si>
  <si>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</si>
  <si>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</si>
  <si>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</si>
  <si>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</si>
  <si>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</si>
  <si>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</si>
  <si>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</si>
  <si>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</si>
  <si>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</si>
  <si>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</si>
  <si>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</si>
  <si>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</si>
  <si>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</si>
  <si>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</si>
  <si>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</si>
  <si>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</si>
  <si>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</si>
  <si>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</si>
  <si>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</si>
  <si>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</si>
  <si>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</si>
  <si>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</si>
  <si>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</si>
  <si>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</si>
  <si>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</si>
  <si>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</si>
  <si>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</si>
  <si>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</si>
  <si>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</si>
  <si>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</si>
  <si>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</si>
  <si>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</si>
  <si>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</si>
  <si>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</si>
  <si>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</si>
  <si>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</si>
  <si>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</si>
  <si>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</si>
  <si>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</si>
  <si>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</si>
  <si>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</si>
  <si>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</si>
  <si>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</si>
  <si>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</si>
  <si>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</si>
  <si>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</si>
  <si>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</si>
  <si>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</si>
  <si>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</si>
  <si>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</si>
  <si>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</si>
  <si>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</si>
  <si>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</si>
  <si>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</si>
  <si>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</si>
  <si>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</si>
  <si>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</si>
  <si>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</si>
  <si>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</si>
  <si>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</si>
  <si>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</si>
  <si>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</si>
  <si>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</si>
  <si>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</si>
  <si>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</si>
  <si>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</si>
  <si>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</si>
  <si>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</si>
  <si>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</si>
  <si>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</si>
  <si>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</si>
  <si>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</si>
  <si>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</si>
  <si>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</si>
  <si>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</si>
  <si>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</si>
  <si>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</si>
  <si>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</si>
  <si>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</si>
  <si>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</si>
  <si>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</si>
  <si>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</si>
  <si>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</si>
  <si>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</si>
  <si>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</si>
  <si>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</si>
  <si>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</si>
  <si>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</si>
  <si>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</si>
  <si>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</si>
  <si>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</si>
  <si>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</si>
  <si>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</si>
  <si>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</si>
  <si>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</si>
  <si>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</si>
  <si>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</si>
  <si>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</si>
  <si>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</si>
  <si>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</si>
  <si>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</si>
  <si>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</si>
  <si>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</si>
  <si>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</si>
  <si>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</si>
  <si>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</si>
  <si>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</si>
  <si>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</si>
  <si>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</si>
  <si>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</si>
  <si>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</si>
  <si>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</si>
  <si>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</si>
  <si>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</si>
  <si>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</si>
  <si>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</si>
  <si>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</si>
  <si>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</si>
  <si>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</si>
  <si>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</si>
  <si>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</si>
  <si>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</si>
  <si>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</si>
  <si>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</si>
  <si>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</si>
  <si>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</si>
  <si>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</si>
  <si>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</si>
  <si>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</si>
  <si>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</si>
  <si>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</si>
  <si>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</si>
  <si>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</si>
  <si>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</si>
  <si>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</si>
  <si>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</si>
  <si>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</si>
  <si>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</si>
  <si>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</si>
  <si>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</si>
  <si>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</si>
  <si>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</si>
  <si>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</si>
  <si>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</si>
  <si>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</si>
  <si>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</si>
  <si>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</si>
  <si>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</si>
  <si>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</si>
  <si>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</si>
  <si>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</si>
  <si>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</si>
  <si>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</si>
  <si>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</si>
  <si>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</si>
  <si>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</si>
  <si>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</si>
  <si>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</si>
  <si>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</si>
  <si>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</si>
  <si>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</si>
  <si>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</si>
  <si>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</si>
  <si>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</si>
  <si>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</si>
  <si>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</si>
  <si>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</si>
  <si>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</si>
  <si>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</si>
  <si>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</si>
  <si>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</si>
  <si>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</si>
  <si>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</si>
  <si>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</si>
  <si>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</si>
  <si>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</si>
  <si>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</si>
  <si>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</si>
  <si>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</si>
  <si>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</si>
  <si>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</si>
  <si>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</si>
  <si>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</si>
  <si>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</si>
  <si>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</si>
  <si>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</si>
  <si>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</si>
  <si>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</si>
  <si>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</si>
  <si>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</si>
  <si>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</si>
  <si>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</si>
  <si>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</si>
  <si>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</si>
  <si>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</si>
  <si>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</si>
  <si>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</si>
  <si>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</si>
  <si>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</si>
  <si>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</si>
  <si>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</si>
  <si>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</si>
  <si>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</si>
  <si>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</si>
  <si>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</si>
  <si>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</si>
  <si>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</si>
  <si>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</si>
  <si>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</si>
  <si>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</si>
  <si>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</si>
  <si>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</si>
  <si>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</si>
  <si>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</si>
  <si>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</si>
  <si>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</si>
  <si>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</si>
  <si>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</si>
  <si>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</si>
  <si>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</si>
  <si>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</si>
  <si>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</si>
  <si>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</si>
  <si>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</si>
  <si>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</si>
  <si>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</si>
  <si>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</si>
  <si>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</si>
  <si>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</si>
  <si>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</si>
  <si>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</si>
  <si>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</si>
  <si>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</si>
  <si>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</si>
  <si>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</si>
  <si>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</si>
  <si>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</si>
  <si>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</si>
  <si>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</si>
  <si>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</si>
  <si>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</si>
  <si>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</si>
  <si>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</si>
  <si>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</si>
  <si>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</si>
  <si>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</si>
  <si>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</si>
  <si>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</si>
  <si>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</si>
  <si>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</si>
  <si>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</si>
  <si>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</si>
  <si>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</si>
  <si>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</si>
  <si>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</si>
  <si>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</si>
  <si>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</si>
  <si>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</si>
  <si>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</si>
  <si>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</si>
  <si>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</si>
  <si>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</si>
  <si>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</si>
  <si>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</si>
  <si>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</si>
  <si>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</si>
  <si>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</si>
  <si>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</si>
  <si>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</si>
  <si>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</si>
  <si>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</si>
  <si>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</si>
  <si>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</si>
  <si>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</si>
  <si>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</si>
  <si>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</si>
  <si>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</si>
  <si>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</si>
  <si>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</si>
  <si>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</si>
  <si>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</si>
  <si>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</si>
  <si>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</si>
  <si>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</si>
  <si>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</si>
  <si>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</si>
  <si>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</si>
  <si>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</si>
  <si>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</si>
  <si>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</si>
  <si>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</si>
  <si>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</si>
  <si>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</si>
  <si>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</si>
  <si>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</si>
  <si>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</si>
  <si>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</si>
  <si>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</si>
  <si>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</si>
  <si>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</si>
  <si>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</si>
  <si>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</si>
  <si>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</si>
  <si>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</si>
  <si>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</si>
  <si>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</si>
  <si>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</si>
  <si>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</si>
  <si>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</si>
  <si>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</si>
  <si>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</si>
  <si>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</si>
  <si>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</si>
  <si>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</si>
  <si>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</si>
  <si>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</si>
  <si>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</si>
  <si>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</si>
  <si>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</si>
  <si>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</si>
  <si>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</si>
  <si>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</si>
  <si>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</si>
  <si>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</si>
  <si>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</si>
  <si>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</si>
  <si>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</si>
  <si>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</si>
  <si>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</si>
  <si>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</si>
  <si>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</si>
  <si>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</si>
  <si>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</si>
  <si>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</si>
  <si>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</si>
  <si>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</si>
  <si>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</si>
  <si>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</si>
  <si>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</si>
  <si>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</si>
  <si>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</si>
  <si>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</si>
  <si>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</si>
  <si>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</si>
  <si>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</si>
  <si>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</si>
  <si>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</si>
  <si>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</si>
  <si>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</si>
  <si>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</si>
  <si>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</si>
  <si>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</si>
  <si>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</si>
  <si>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</si>
  <si>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</si>
  <si>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</si>
  <si>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</si>
  <si>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</si>
  <si>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</si>
  <si>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</si>
  <si>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</si>
  <si>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</si>
  <si>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</si>
  <si>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</si>
  <si>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</si>
  <si>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</si>
  <si>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</si>
  <si>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</si>
  <si>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</si>
  <si>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</si>
  <si>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</si>
  <si>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</si>
  <si>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</si>
  <si>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</si>
  <si>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</si>
  <si>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</si>
  <si>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</si>
  <si>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</si>
  <si>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</si>
  <si>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</si>
  <si>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</si>
  <si>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</si>
  <si>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</si>
  <si>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</si>
  <si>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</si>
  <si>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</si>
  <si>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</si>
  <si>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</si>
  <si>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</si>
  <si>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</si>
  <si>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</si>
  <si>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</si>
  <si>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</si>
  <si>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</si>
  <si>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</si>
  <si>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</si>
  <si>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</si>
  <si>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</si>
  <si>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</si>
  <si>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</si>
  <si>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</si>
  <si>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</si>
  <si>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</si>
  <si>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</si>
  <si>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</si>
  <si>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</si>
  <si>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</si>
  <si>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</si>
  <si>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</si>
  <si>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</si>
  <si>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</si>
  <si>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</si>
  <si>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</si>
  <si>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</si>
  <si>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</si>
  <si>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</si>
  <si>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</si>
  <si>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</si>
  <si>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</si>
  <si>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</si>
  <si>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</si>
  <si>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</si>
  <si>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</si>
  <si>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</si>
  <si>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</si>
  <si>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</si>
  <si>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</si>
  <si>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</si>
  <si>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</si>
  <si>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</si>
  <si>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</si>
  <si>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</si>
  <si>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</si>
  <si>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</si>
  <si>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</si>
  <si>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</si>
  <si>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</si>
  <si>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</si>
  <si>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</si>
  <si>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</si>
  <si>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</si>
  <si>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</si>
  <si>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</si>
  <si>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</si>
  <si>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</si>
  <si>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</si>
  <si>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</si>
  <si>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</si>
  <si>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</si>
  <si>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</si>
  <si>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</si>
  <si>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</si>
  <si>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</si>
  <si>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</si>
  <si>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</si>
  <si>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</si>
  <si>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</si>
  <si>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</si>
  <si>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</si>
  <si>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</si>
  <si>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</si>
  <si>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</si>
  <si>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</si>
  <si>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</si>
  <si>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</si>
  <si>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</si>
  <si>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</si>
  <si>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</si>
  <si>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</si>
  <si>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</si>
  <si>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</si>
  <si>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</si>
  <si>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</si>
  <si>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</si>
  <si>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</si>
  <si>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</si>
  <si>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</si>
  <si>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</si>
  <si>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</si>
  <si>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</si>
  <si>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</si>
  <si>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</si>
  <si>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</si>
  <si>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</si>
  <si>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</si>
  <si>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</si>
  <si>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</si>
  <si>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</si>
  <si>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</si>
  <si>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</si>
  <si>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</si>
  <si>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</si>
  <si>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</si>
  <si>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</si>
  <si>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</si>
  <si>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</si>
  <si>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</si>
  <si>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</si>
  <si>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</si>
  <si>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</si>
  <si>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</si>
  <si>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</si>
  <si>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</si>
  <si>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</si>
  <si>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</si>
  <si>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</si>
  <si>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</si>
  <si>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</si>
  <si>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</si>
  <si>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</si>
  <si>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</si>
  <si>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</si>
  <si>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</si>
  <si>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</si>
  <si>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</si>
  <si>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</si>
  <si>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</si>
  <si>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</si>
  <si>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</si>
  <si>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</si>
  <si>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</si>
  <si>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</si>
  <si>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</si>
  <si>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</si>
  <si>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</si>
  <si>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</si>
  <si>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</si>
  <si>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</si>
  <si>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</si>
  <si>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</si>
  <si>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</si>
  <si>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</si>
  <si>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</si>
  <si>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</si>
  <si>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</si>
  <si>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</si>
  <si>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</si>
  <si>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</si>
  <si>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</si>
  <si>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</si>
  <si>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</si>
  <si>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</si>
  <si>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</si>
  <si>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</si>
  <si>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</si>
  <si>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</si>
  <si>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</si>
  <si>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</si>
  <si>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</si>
  <si>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</si>
  <si>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</si>
  <si>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</si>
  <si>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</si>
  <si>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</si>
  <si>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</si>
  <si>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</si>
  <si>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</si>
  <si>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</si>
  <si>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</si>
  <si>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</si>
  <si>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</si>
  <si>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</si>
  <si>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</si>
  <si>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</si>
  <si>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</si>
  <si>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</si>
  <si>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</si>
  <si>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</si>
  <si>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</si>
  <si>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</si>
  <si>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</si>
  <si>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</si>
  <si>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</si>
  <si>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</si>
  <si>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</si>
  <si>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</si>
  <si>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</si>
  <si>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</si>
  <si>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</si>
  <si>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</si>
  <si>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</si>
  <si>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</si>
  <si>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</si>
  <si>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</si>
  <si>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</si>
  <si>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</si>
  <si>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</si>
  <si>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</si>
  <si>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</si>
  <si>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</si>
  <si>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</si>
  <si>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</si>
  <si>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</si>
  <si>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</si>
  <si>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</si>
  <si>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</si>
  <si>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</si>
  <si>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</si>
  <si>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</si>
  <si>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</si>
  <si>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</si>
  <si>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</si>
  <si>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</si>
  <si>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</si>
  <si>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</si>
  <si>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</si>
  <si>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</si>
  <si>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</si>
  <si>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</si>
  <si>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</si>
  <si>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</si>
  <si>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</si>
  <si>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</si>
  <si>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</si>
  <si>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</si>
  <si>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</si>
  <si>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</si>
  <si>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</si>
  <si>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</si>
  <si>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</si>
  <si>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</si>
  <si>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</si>
  <si>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</si>
  <si>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</si>
  <si>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</si>
  <si>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</si>
  <si>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</si>
  <si>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</si>
  <si>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</si>
  <si>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</si>
  <si>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</si>
  <si>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</si>
  <si>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</si>
  <si>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</si>
  <si>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</si>
  <si>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</si>
  <si>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</si>
  <si>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</si>
  <si>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</si>
  <si>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</si>
  <si>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</si>
  <si>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</si>
  <si>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</si>
  <si>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</si>
  <si>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</si>
  <si>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</si>
  <si>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</si>
  <si>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</si>
  <si>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</si>
  <si>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</si>
  <si>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</si>
  <si>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</si>
  <si>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</si>
  <si>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</si>
  <si>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</si>
  <si>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</si>
  <si>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</si>
  <si>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</si>
  <si>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</si>
  <si>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</si>
  <si>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</si>
  <si>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</si>
  <si>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</si>
  <si>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</si>
  <si>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</si>
  <si>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</si>
  <si>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</si>
  <si>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</si>
  <si>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</si>
  <si>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</si>
  <si>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</si>
  <si>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</si>
  <si>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</si>
  <si>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</si>
  <si>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</si>
  <si>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</si>
  <si>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</si>
  <si>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</si>
  <si>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</si>
  <si>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</si>
  <si>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</si>
  <si>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</si>
  <si>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</si>
  <si>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</si>
  <si>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</si>
  <si>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</si>
  <si>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</si>
  <si>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</si>
  <si>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</si>
  <si>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</si>
  <si>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</si>
  <si>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</si>
  <si>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</si>
  <si>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</si>
  <si>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</si>
  <si>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</si>
  <si>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</si>
  <si>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</si>
  <si>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</si>
  <si>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</si>
  <si>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</si>
  <si>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</si>
  <si>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</si>
  <si>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</si>
  <si>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</si>
  <si>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</si>
  <si>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</si>
  <si>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</si>
  <si>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</si>
  <si>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</si>
  <si>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</si>
  <si>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</si>
  <si>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</si>
  <si>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</si>
  <si>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</si>
  <si>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</si>
  <si>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</si>
  <si>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</si>
  <si>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</si>
  <si>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</si>
  <si>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</si>
  <si>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</si>
  <si>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</si>
  <si>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</si>
  <si>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</si>
  <si>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</si>
  <si>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</si>
  <si>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</si>
  <si>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</si>
  <si>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</si>
  <si>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</si>
  <si>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</si>
  <si>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</si>
  <si>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</si>
  <si>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</si>
  <si>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</si>
  <si>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</si>
  <si>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</si>
  <si>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</si>
  <si>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</si>
  <si>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</si>
  <si>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</si>
  <si>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</si>
  <si>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</si>
  <si>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</si>
  <si>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</si>
  <si>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</si>
  <si>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</si>
  <si>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</si>
  <si>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</si>
  <si>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</si>
  <si>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</si>
  <si>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</si>
  <si>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</si>
  <si>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</si>
  <si>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</si>
  <si>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</si>
  <si>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</si>
  <si>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</si>
  <si>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</si>
  <si>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</si>
  <si>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</si>
  <si>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</si>
  <si>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</si>
  <si>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</si>
  <si>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</si>
  <si>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</si>
  <si>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</si>
  <si>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</si>
  <si>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</si>
  <si>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</si>
  <si>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</si>
  <si>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</si>
  <si>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</si>
  <si>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</si>
  <si>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</si>
  <si>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</si>
  <si>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</si>
  <si>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</si>
  <si>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</si>
  <si>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</si>
  <si>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</si>
  <si>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</si>
  <si>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</si>
  <si>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</si>
  <si>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</si>
  <si>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</si>
  <si>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</si>
  <si>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</si>
  <si>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</si>
  <si>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</si>
  <si>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</si>
  <si>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</si>
  <si>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</si>
  <si>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</si>
  <si>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</si>
  <si>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</si>
  <si>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</si>
  <si>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</si>
  <si>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</si>
  <si>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</si>
  <si>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</si>
  <si>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</si>
  <si>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</si>
  <si>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</si>
  <si>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</si>
  <si>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</si>
  <si>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</si>
  <si>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</si>
  <si>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</si>
  <si>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</si>
  <si>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</si>
  <si>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</si>
  <si>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</si>
  <si>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</si>
  <si>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</si>
  <si>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</si>
  <si>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</si>
  <si>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</si>
  <si>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</si>
  <si>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</si>
  <si>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</si>
  <si>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</si>
  <si>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</si>
  <si>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</si>
  <si>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</si>
  <si>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</si>
  <si>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</si>
  <si>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</si>
  <si>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</si>
  <si>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</si>
  <si>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</si>
  <si>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</si>
  <si>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</si>
  <si>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</si>
  <si>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</si>
  <si>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</si>
  <si>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</si>
  <si>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</si>
  <si>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</si>
  <si>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</si>
  <si>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</si>
  <si>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</si>
  <si>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</si>
  <si>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</si>
  <si>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</si>
  <si>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</si>
  <si>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</si>
  <si>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</si>
  <si>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</si>
  <si>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</si>
  <si>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</si>
  <si>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</si>
  <si>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</si>
  <si>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</si>
  <si>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</si>
  <si>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</si>
  <si>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</si>
  <si>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</si>
  <si>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</si>
  <si>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</si>
  <si>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</si>
  <si>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</si>
  <si>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</si>
  <si>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</si>
  <si>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</si>
  <si>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</si>
  <si>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</si>
  <si>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</si>
  <si>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</si>
  <si>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</si>
  <si>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</si>
  <si>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</si>
  <si>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</si>
  <si>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</si>
  <si>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</si>
  <si>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</si>
  <si>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</si>
  <si>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</si>
  <si>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</si>
  <si>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</si>
  <si>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</si>
  <si>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</si>
  <si>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</si>
  <si>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</si>
  <si>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</si>
  <si>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</si>
  <si>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</si>
  <si>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</si>
  <si>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</si>
  <si>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</si>
  <si>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</si>
  <si>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</si>
  <si>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</si>
  <si>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</si>
  <si>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</si>
  <si>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</si>
  <si>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</si>
  <si>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</si>
  <si>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</si>
  <si>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</si>
  <si>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</si>
  <si>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</si>
  <si>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</si>
  <si>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</si>
  <si>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</si>
  <si>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</si>
  <si>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</si>
  <si>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</si>
  <si>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</si>
  <si>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</si>
  <si>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</si>
  <si>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</si>
  <si>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</si>
  <si>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</si>
  <si>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</si>
  <si>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</si>
  <si>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</si>
  <si>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</si>
  <si>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</si>
  <si>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</si>
  <si>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</si>
  <si>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</si>
  <si>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</si>
  <si>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</si>
  <si>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</si>
  <si>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</si>
  <si>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</si>
  <si>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</si>
  <si>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</si>
  <si>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</si>
  <si>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</si>
  <si>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</si>
  <si>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</si>
  <si>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</si>
  <si>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</si>
  <si>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</si>
  <si>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</si>
  <si>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</si>
  <si>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</si>
  <si>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</si>
  <si>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</si>
  <si>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</si>
  <si>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</si>
  <si>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</si>
  <si>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</si>
  <si>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</si>
  <si>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</si>
  <si>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</si>
  <si>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</si>
  <si>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</si>
  <si>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</si>
  <si>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</si>
  <si>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</si>
  <si>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</si>
  <si>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</si>
  <si>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</si>
  <si>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</si>
  <si>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</si>
  <si>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</si>
  <si>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</si>
  <si>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</si>
  <si>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</si>
  <si>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</si>
  <si>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</si>
  <si>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</si>
  <si>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</si>
  <si>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</si>
  <si>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</si>
  <si>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</si>
  <si>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</si>
  <si>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</si>
  <si>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</si>
  <si>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</si>
  <si>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</si>
  <si>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</si>
  <si>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</si>
  <si>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</si>
  <si>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</si>
  <si>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</si>
  <si>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</si>
  <si>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</si>
  <si>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</si>
  <si>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</si>
  <si>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</si>
  <si>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</si>
  <si>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</si>
  <si>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</si>
  <si>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</si>
  <si>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</si>
  <si>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</si>
  <si>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</si>
  <si>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</si>
  <si>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</si>
  <si>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</si>
  <si>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</si>
  <si>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</si>
  <si>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</si>
  <si>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</si>
  <si>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</si>
  <si>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</si>
  <si>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</si>
  <si>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</si>
  <si>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</si>
  <si>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</si>
  <si>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</si>
  <si>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</si>
  <si>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</si>
  <si>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</si>
  <si>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</si>
  <si>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</si>
  <si>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</si>
  <si>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</si>
  <si>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</si>
  <si>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</si>
  <si>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</si>
  <si>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</si>
  <si>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</si>
  <si>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</si>
  <si>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</si>
  <si>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</si>
  <si>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</si>
  <si>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</si>
  <si>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</si>
  <si>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</si>
  <si>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</si>
  <si>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</si>
  <si>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</si>
  <si>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</si>
  <si>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</si>
  <si>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</si>
  <si>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</si>
  <si>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</si>
  <si>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</si>
  <si>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</si>
  <si>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</si>
  <si>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</si>
  <si>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</si>
  <si>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</si>
  <si>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</si>
  <si>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</si>
  <si>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</si>
  <si>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</si>
  <si>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</si>
  <si>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</si>
  <si>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</si>
  <si>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</si>
  <si>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</si>
  <si>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</si>
  <si>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</si>
  <si>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</si>
  <si>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</si>
  <si>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</si>
  <si>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</si>
  <si>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</si>
  <si>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</si>
  <si>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</si>
  <si>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</si>
  <si>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</si>
  <si>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</si>
  <si>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</si>
  <si>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</si>
  <si>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</si>
  <si>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</si>
  <si>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</si>
  <si>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</si>
  <si>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</si>
  <si>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</si>
  <si>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</si>
  <si>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</si>
  <si>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</si>
  <si>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</si>
  <si>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</si>
  <si>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</si>
  <si>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</si>
  <si>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</si>
  <si>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</si>
  <si>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</si>
  <si>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</si>
  <si>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</si>
  <si>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</si>
  <si>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</si>
  <si>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</si>
  <si>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</si>
  <si>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</si>
  <si>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</si>
  <si>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</si>
  <si>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</si>
  <si>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</si>
  <si>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</si>
  <si>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</si>
  <si>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</si>
  <si>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</si>
  <si>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</si>
  <si>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</si>
  <si>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</si>
  <si>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</si>
  <si>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</si>
  <si>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</si>
  <si>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</si>
  <si>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</si>
  <si>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</si>
  <si>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</si>
  <si>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</si>
  <si>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</si>
  <si>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</si>
  <si>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</si>
  <si>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</si>
  <si>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</si>
  <si>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</si>
  <si>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</si>
  <si>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</si>
  <si>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</si>
  <si>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</si>
  <si>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</si>
  <si>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</si>
  <si>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</si>
  <si>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</si>
  <si>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</si>
  <si>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</si>
  <si>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</si>
  <si>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</si>
  <si>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</si>
  <si>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</si>
  <si>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</si>
  <si>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</si>
  <si>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</si>
  <si>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</si>
  <si>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</si>
  <si>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</si>
  <si>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</si>
  <si>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</si>
  <si>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</si>
  <si>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</si>
  <si>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</si>
  <si>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</si>
  <si>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</si>
  <si>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</si>
  <si>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</si>
  <si>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</si>
  <si>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</si>
  <si>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</si>
  <si>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</si>
  <si>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</si>
  <si>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</si>
  <si>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</si>
  <si>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</si>
  <si>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</si>
  <si>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</si>
  <si>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</si>
  <si>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</si>
  <si>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</si>
  <si>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</si>
  <si>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</si>
  <si>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</si>
  <si>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</si>
  <si>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</si>
  <si>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</si>
  <si>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</si>
  <si>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</si>
  <si>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</si>
  <si>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</si>
  <si>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</si>
  <si>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</si>
  <si>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</si>
  <si>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</si>
  <si>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</si>
  <si>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</si>
  <si>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</si>
  <si>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</si>
  <si>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</si>
  <si>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</si>
  <si>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</si>
  <si>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</si>
  <si>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</si>
  <si>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</si>
  <si>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</si>
  <si>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</si>
  <si>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</si>
  <si>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</si>
  <si>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</si>
  <si>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</si>
  <si>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</si>
  <si>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</si>
  <si>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</si>
  <si>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</si>
  <si>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</si>
  <si>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</si>
  <si>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</si>
  <si>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</si>
  <si>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</si>
  <si>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</si>
  <si>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</si>
  <si>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</si>
  <si>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</si>
  <si>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</si>
  <si>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</si>
  <si>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</si>
  <si>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</si>
  <si>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</si>
  <si>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</si>
  <si>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</si>
  <si>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</si>
  <si>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</si>
  <si>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</si>
  <si>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</si>
  <si>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</si>
  <si>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</si>
  <si>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</si>
  <si>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</si>
  <si>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</si>
  <si>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</si>
  <si>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</si>
  <si>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</si>
  <si>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</si>
  <si>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</si>
  <si>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</si>
  <si>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</si>
  <si>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</si>
  <si>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</si>
  <si>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</si>
  <si>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</si>
  <si>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</si>
  <si>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</si>
  <si>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</si>
  <si>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</si>
  <si>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</si>
  <si>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</si>
  <si>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</si>
  <si>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</si>
  <si>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</si>
  <si>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</si>
  <si>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</si>
  <si>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</si>
  <si>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</si>
  <si>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</si>
  <si>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</si>
  <si>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</si>
  <si>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</si>
  <si>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</si>
  <si>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</si>
  <si>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</si>
  <si>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</si>
  <si>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</si>
  <si>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</si>
  <si>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</si>
  <si>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</si>
  <si>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</si>
  <si>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</si>
  <si>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</si>
  <si>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</si>
  <si>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</si>
  <si>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</si>
  <si>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</si>
  <si>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</si>
  <si>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</si>
  <si>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</si>
  <si>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</si>
  <si>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</si>
  <si>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</si>
  <si>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</si>
  <si>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</si>
  <si>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</si>
  <si>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</si>
  <si>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</si>
  <si>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</si>
  <si>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</si>
  <si>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</si>
  <si>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</si>
  <si>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</si>
  <si>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</si>
  <si>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</si>
  <si>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</si>
  <si>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</si>
  <si>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</si>
  <si>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</si>
  <si>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</si>
  <si>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</si>
  <si>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</si>
  <si>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</si>
  <si>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</si>
  <si>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</si>
  <si>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</si>
  <si>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</si>
  <si>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</si>
  <si>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</si>
  <si>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</si>
  <si>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</si>
  <si>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</si>
  <si>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</si>
  <si>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</si>
  <si>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</si>
  <si>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</si>
  <si>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</si>
  <si>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</si>
  <si>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</si>
  <si>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</si>
  <si>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</si>
  <si>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</si>
  <si>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</si>
  <si>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</si>
  <si>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</si>
  <si>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</si>
  <si>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</si>
  <si>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</si>
  <si>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</si>
  <si>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</si>
  <si>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</si>
  <si>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</si>
  <si>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</si>
  <si>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</si>
  <si>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</si>
  <si>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</si>
  <si>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</si>
  <si>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</si>
  <si>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</si>
  <si>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</si>
  <si>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</si>
  <si>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</si>
  <si>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</si>
  <si>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</si>
  <si>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</si>
  <si>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</si>
  <si>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</si>
  <si>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</si>
  <si>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</si>
  <si>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</si>
  <si>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</si>
  <si>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</si>
  <si>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</si>
  <si>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</si>
  <si>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</si>
  <si>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</si>
  <si>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</si>
  <si>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</si>
  <si>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</si>
  <si>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</si>
  <si>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</si>
  <si>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</si>
  <si>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</si>
  <si>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</si>
  <si>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</si>
  <si>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</si>
  <si>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</si>
  <si>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</si>
  <si>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</si>
  <si>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</si>
  <si>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</si>
  <si>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</si>
  <si>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</si>
  <si>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</si>
  <si>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</si>
  <si>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</si>
  <si>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</si>
  <si>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</si>
  <si>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</si>
  <si>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</si>
  <si>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</si>
  <si>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</si>
  <si>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</si>
  <si>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</si>
  <si>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</si>
  <si>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</si>
  <si>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</si>
  <si>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</si>
  <si>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</si>
  <si>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</si>
  <si>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</si>
  <si>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</si>
  <si>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</si>
  <si>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</si>
  <si>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</si>
  <si>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</si>
  <si>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</si>
  <si>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</si>
  <si>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</si>
  <si>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</si>
  <si>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</si>
  <si>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</si>
  <si>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</si>
  <si>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</si>
  <si>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</si>
  <si>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</si>
  <si>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</si>
  <si>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</si>
  <si>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</si>
  <si>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</si>
  <si>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</si>
  <si>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</si>
  <si>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</si>
  <si>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</si>
  <si>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</si>
  <si>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</si>
  <si>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</si>
  <si>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</si>
  <si>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</si>
  <si>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</si>
  <si>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</si>
  <si>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</si>
  <si>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</si>
  <si>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</si>
  <si>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</si>
  <si>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</si>
  <si>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</si>
  <si>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</si>
  <si>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</si>
  <si>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</si>
  <si>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</si>
  <si>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</si>
  <si>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</si>
  <si>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</si>
  <si>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</si>
  <si>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</si>
  <si>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</si>
  <si>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</si>
  <si>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</si>
  <si>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</si>
  <si>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</si>
  <si>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</si>
  <si>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</si>
  <si>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</si>
  <si>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</si>
  <si>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</si>
  <si>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</si>
  <si>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</si>
  <si>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</si>
  <si>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</si>
  <si>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</si>
  <si>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</si>
  <si>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</si>
  <si>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</si>
  <si>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</si>
  <si>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</si>
  <si>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</si>
  <si>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</si>
  <si>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</si>
  <si>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</si>
  <si>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</si>
  <si>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</si>
  <si>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</si>
  <si>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</si>
  <si>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</si>
  <si>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</si>
  <si>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</si>
  <si>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</si>
  <si>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</si>
  <si>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</si>
  <si>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</si>
  <si>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</si>
  <si>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</si>
  <si>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</si>
  <si>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</si>
  <si>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</si>
  <si>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</si>
  <si>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</si>
  <si>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</si>
  <si>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</si>
  <si>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</si>
  <si>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</si>
  <si>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</si>
  <si>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</si>
  <si>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</si>
  <si>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</si>
  <si>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</si>
  <si>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</si>
  <si>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</si>
  <si>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</si>
  <si>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</si>
  <si>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</si>
  <si>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</si>
  <si>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</si>
  <si>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</si>
  <si>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</si>
  <si>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</si>
  <si>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</si>
  <si>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</si>
  <si>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</si>
  <si>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</si>
  <si>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</si>
  <si>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</si>
  <si>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</si>
  <si>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</si>
  <si>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</si>
  <si>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</si>
  <si>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</si>
  <si>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</si>
  <si>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</si>
  <si>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</si>
  <si>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</si>
  <si>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</si>
  <si>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</si>
  <si>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</si>
  <si>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</si>
  <si>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</si>
  <si>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</si>
  <si>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</si>
  <si>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</si>
  <si>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</si>
  <si>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</si>
  <si>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</si>
  <si>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</si>
  <si>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</si>
  <si>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</si>
  <si>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</si>
  <si>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</si>
  <si>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</si>
  <si>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</si>
  <si>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</si>
  <si>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</si>
  <si>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</si>
  <si>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</si>
  <si>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</si>
  <si>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</si>
  <si>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</si>
  <si>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</si>
  <si>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</si>
  <si>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</si>
  <si>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</si>
  <si>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</si>
  <si>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</si>
  <si>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</si>
  <si>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</si>
  <si>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</si>
  <si>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</si>
  <si>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</si>
  <si>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</si>
  <si>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</si>
  <si>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</si>
  <si>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</si>
  <si>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</si>
  <si>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</si>
  <si>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</si>
  <si>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</si>
  <si>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</si>
  <si>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</si>
  <si>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</si>
  <si>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</si>
  <si>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</si>
  <si>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</si>
  <si>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</si>
  <si>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</si>
  <si>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</si>
  <si>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</si>
  <si>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</si>
  <si>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</si>
  <si>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</si>
  <si>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</si>
  <si>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</si>
  <si>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</si>
  <si>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</si>
  <si>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</si>
  <si>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</si>
  <si>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</si>
  <si>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</si>
  <si>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</si>
  <si>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</si>
  <si>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</si>
  <si>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</si>
  <si>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</si>
  <si>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</si>
  <si>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</si>
  <si>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</si>
  <si>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</si>
  <si>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</si>
  <si>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</si>
  <si>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</si>
  <si>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</si>
  <si>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</si>
  <si>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</si>
  <si>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</si>
  <si>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</si>
  <si>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</si>
  <si>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</si>
  <si>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</si>
  <si>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</si>
  <si>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</si>
  <si>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</si>
  <si>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</si>
  <si>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</si>
  <si>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</si>
  <si>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</si>
  <si>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</si>
  <si>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</si>
  <si>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</si>
  <si>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</si>
  <si>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</si>
  <si>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</si>
  <si>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</si>
  <si>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</si>
  <si>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</si>
  <si>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</si>
  <si>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</si>
  <si>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</si>
  <si>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</si>
  <si>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</si>
  <si>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</si>
  <si>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</si>
  <si>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</si>
  <si>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</si>
  <si>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</si>
  <si>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</si>
  <si>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</si>
  <si>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</si>
  <si>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</si>
  <si>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</si>
  <si>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</si>
  <si>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</si>
  <si>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</si>
  <si>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</si>
  <si>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</si>
  <si>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</si>
  <si>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</si>
  <si>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</si>
  <si>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</si>
  <si>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</si>
  <si>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</si>
  <si>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</si>
  <si>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</si>
  <si>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</si>
  <si>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</si>
  <si>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</si>
  <si>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</si>
  <si>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</si>
  <si>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</si>
  <si>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</si>
  <si>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</si>
  <si>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</si>
  <si>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</si>
  <si>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</si>
  <si>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</si>
  <si>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</si>
  <si>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</si>
  <si>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</si>
  <si>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</si>
  <si>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</si>
  <si>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</si>
  <si>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</si>
  <si>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</si>
  <si>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</si>
  <si>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</si>
  <si>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</si>
  <si>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</si>
  <si>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</si>
  <si>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</si>
  <si>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</si>
  <si>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</si>
  <si>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</si>
  <si>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</si>
  <si>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</si>
  <si>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</si>
  <si>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</si>
  <si>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</si>
  <si>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</si>
  <si>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</si>
  <si>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</si>
  <si>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</si>
  <si>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</si>
  <si>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</si>
  <si>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</si>
  <si>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</si>
  <si>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</si>
  <si>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</si>
  <si>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</si>
  <si>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</si>
  <si>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</si>
  <si>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</si>
  <si>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</si>
  <si>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</si>
  <si>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</si>
  <si>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</si>
  <si>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</si>
  <si>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</si>
  <si>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</si>
  <si>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</si>
  <si>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</si>
  <si>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</si>
  <si>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</si>
  <si>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</si>
  <si>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</si>
  <si>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</si>
  <si>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</si>
  <si>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</si>
  <si>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</si>
  <si>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</si>
  <si>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</si>
  <si>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</si>
  <si>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</si>
  <si>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</si>
  <si>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</si>
  <si>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</si>
  <si>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</si>
  <si>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</si>
  <si>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</si>
  <si>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</si>
  <si>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</si>
  <si>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</si>
  <si>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</si>
  <si>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</si>
  <si>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</si>
  <si>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</si>
  <si>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</si>
  <si>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</si>
  <si>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</si>
  <si>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</si>
  <si>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</si>
  <si>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</si>
  <si>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</si>
  <si>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</si>
  <si>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</si>
  <si>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</si>
  <si>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</si>
  <si>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</si>
  <si>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</si>
  <si>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</si>
  <si>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</si>
  <si>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</si>
  <si>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</si>
  <si>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</si>
  <si>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</si>
  <si>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</si>
  <si>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</si>
  <si>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</si>
  <si>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</si>
  <si>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</si>
  <si>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</si>
  <si>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</si>
  <si>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</si>
  <si>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</si>
  <si>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</si>
  <si>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</si>
  <si>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</si>
  <si>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</si>
  <si>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</si>
  <si>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</si>
  <si>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</si>
  <si>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</si>
  <si>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</si>
  <si>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</si>
  <si>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</si>
  <si>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</si>
  <si>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</si>
  <si>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</si>
  <si>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</si>
  <si>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</si>
  <si>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</si>
  <si>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</si>
  <si>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</si>
  <si>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</si>
  <si>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</si>
  <si>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</si>
  <si>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</si>
  <si>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</si>
  <si>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</si>
  <si>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</si>
  <si>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</si>
  <si>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</si>
  <si>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</si>
  <si>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</si>
  <si>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</si>
  <si>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</si>
  <si>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</si>
  <si>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</si>
  <si>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</si>
  <si>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</si>
  <si>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</si>
  <si>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</si>
  <si>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</si>
  <si>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</si>
  <si>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</si>
  <si>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</si>
  <si>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</si>
  <si>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</si>
  <si>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</si>
  <si>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</si>
  <si>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</si>
  <si>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</si>
  <si>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</si>
  <si>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</si>
  <si>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</si>
  <si>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</si>
  <si>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</si>
  <si>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</si>
  <si>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</si>
  <si>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</si>
  <si>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</si>
  <si>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</si>
  <si>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</si>
  <si>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</si>
  <si>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</si>
  <si>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</si>
  <si>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</si>
  <si>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</si>
  <si>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</si>
  <si>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</si>
  <si>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</si>
  <si>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</si>
  <si>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</si>
  <si>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</si>
  <si>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</si>
  <si>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</si>
  <si>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</si>
  <si>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</si>
  <si>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</si>
  <si>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</si>
  <si>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</si>
  <si>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</si>
  <si>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</si>
  <si>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</si>
  <si>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</si>
  <si>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</si>
  <si>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</si>
  <si>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</si>
  <si>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</si>
  <si>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</si>
  <si>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</si>
  <si>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</si>
  <si>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</si>
  <si>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</si>
  <si>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</si>
  <si>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</si>
  <si>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</si>
  <si>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</si>
  <si>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</si>
  <si>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</si>
  <si>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</si>
  <si>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</si>
  <si>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</si>
  <si>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</si>
  <si>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</si>
  <si>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</si>
  <si>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</si>
  <si>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</si>
  <si>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</si>
  <si>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</si>
  <si>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</si>
  <si>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</si>
  <si>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</si>
  <si>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</si>
  <si>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</si>
  <si>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</si>
  <si>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</si>
  <si>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</si>
  <si>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</si>
  <si>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</si>
  <si>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</si>
  <si>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</si>
  <si>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</si>
  <si>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</si>
  <si>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</si>
  <si>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</si>
  <si>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</si>
  <si>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</si>
  <si>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</si>
  <si>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</si>
  <si>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</si>
  <si>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</si>
  <si>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</si>
  <si>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</si>
  <si>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</si>
  <si>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</si>
  <si>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</si>
  <si>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</si>
  <si>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</si>
  <si>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</si>
  <si>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</si>
  <si>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</si>
  <si>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</si>
  <si>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</si>
  <si>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</si>
  <si>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</si>
  <si>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</si>
  <si>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</si>
  <si>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</si>
  <si>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</si>
  <si>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</si>
  <si>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</si>
  <si>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</si>
  <si>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</si>
  <si>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</si>
  <si>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</si>
  <si>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</si>
  <si>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</si>
  <si>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</si>
  <si>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</si>
  <si>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</si>
  <si>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</si>
  <si>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</si>
  <si>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</si>
  <si>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</si>
  <si>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</si>
  <si>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</si>
  <si>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</si>
  <si>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</si>
  <si>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</si>
  <si>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</si>
  <si>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</si>
  <si>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</si>
  <si>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</si>
  <si>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</si>
  <si>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</si>
  <si>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</si>
  <si>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</si>
  <si>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</si>
  <si>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</si>
  <si>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</si>
  <si>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</si>
  <si>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</si>
  <si>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</si>
  <si>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</si>
  <si>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</si>
  <si>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</si>
  <si>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</si>
  <si>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</si>
  <si>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</si>
  <si>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</si>
  <si>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</si>
  <si>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</si>
  <si>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</si>
  <si>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</si>
  <si>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</si>
  <si>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</si>
  <si>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</si>
  <si>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</si>
  <si>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</si>
  <si>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</si>
  <si>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</si>
  <si>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</si>
  <si>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</si>
  <si>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</si>
  <si>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</si>
  <si>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</si>
  <si>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</si>
  <si>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</si>
  <si>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</si>
  <si>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</si>
  <si>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</si>
  <si>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</si>
  <si>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</si>
  <si>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</si>
  <si>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</si>
  <si>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</si>
  <si>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</si>
  <si>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</si>
  <si>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</si>
  <si>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</si>
  <si>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</si>
  <si>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</si>
  <si>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</si>
  <si>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</si>
  <si>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</si>
  <si>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</si>
  <si>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</si>
  <si>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</si>
  <si>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</si>
  <si>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</si>
  <si>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</si>
  <si>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</si>
  <si>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</si>
  <si>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</si>
  <si>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</si>
  <si>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</si>
  <si>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</si>
  <si>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</si>
  <si>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</si>
  <si>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</si>
  <si>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</si>
  <si>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</si>
  <si>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</si>
  <si>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</si>
  <si>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</si>
  <si>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</si>
  <si>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</si>
  <si>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</si>
  <si>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</si>
  <si>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</si>
  <si>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</si>
  <si>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</si>
  <si>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</si>
  <si>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</si>
  <si>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</si>
  <si>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</si>
  <si>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</si>
  <si>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</si>
  <si>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</si>
  <si>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</si>
  <si>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</si>
  <si>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</si>
  <si>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</si>
  <si>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</si>
  <si>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</si>
  <si>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</si>
  <si>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</si>
  <si>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</si>
  <si>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</si>
  <si>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</si>
  <si>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</si>
  <si>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</si>
  <si>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</si>
  <si>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</si>
  <si>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</si>
  <si>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</si>
  <si>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</si>
  <si>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</si>
  <si>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</si>
  <si>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</si>
  <si>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</si>
  <si>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</si>
  <si>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</si>
  <si>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</si>
  <si>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</si>
  <si>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</si>
  <si>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</si>
  <si>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</si>
  <si>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</si>
  <si>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</si>
  <si>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</si>
  <si>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</si>
  <si>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</si>
  <si>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</si>
  <si>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</si>
  <si>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</si>
  <si>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</si>
  <si>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</si>
  <si>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</si>
  <si>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</si>
  <si>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</si>
  <si>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</si>
  <si>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</si>
  <si>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</si>
  <si>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</si>
  <si>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</si>
  <si>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</si>
  <si>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</si>
  <si>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</si>
  <si>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</si>
  <si>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</si>
  <si>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</si>
  <si>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</si>
  <si>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</si>
  <si>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</si>
  <si>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</si>
  <si>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</si>
  <si>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</si>
  <si>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</si>
  <si>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</si>
  <si>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</si>
  <si>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</si>
  <si>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</si>
  <si>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</si>
  <si>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</si>
  <si>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</si>
  <si>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</si>
  <si>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</si>
  <si>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</si>
  <si>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</si>
  <si>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</si>
  <si>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</si>
  <si>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</si>
  <si>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</si>
  <si>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</si>
  <si>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</si>
  <si>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</si>
  <si>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</si>
  <si>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</si>
  <si>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</si>
  <si>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</si>
  <si>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</si>
  <si>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</si>
  <si>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</si>
  <si>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</si>
  <si>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</si>
  <si>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</si>
  <si>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</si>
  <si>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</si>
  <si>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</si>
  <si>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</si>
  <si>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</si>
  <si>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</si>
  <si>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</si>
  <si>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</si>
  <si>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</si>
  <si>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</si>
  <si>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</si>
  <si>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</si>
  <si>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</si>
  <si>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</si>
  <si>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</si>
  <si>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</si>
  <si>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</si>
  <si>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</si>
  <si>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</si>
  <si>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</si>
  <si>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</si>
  <si>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</si>
  <si>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</si>
  <si>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</si>
  <si>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</si>
  <si>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</si>
  <si>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</si>
  <si>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</si>
  <si>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</si>
  <si>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</si>
  <si>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</si>
  <si>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</si>
  <si>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</si>
  <si>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</si>
  <si>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</si>
  <si>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</si>
  <si>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</si>
  <si>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</si>
  <si>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</si>
  <si>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</si>
  <si>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</si>
  <si>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</si>
  <si>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</si>
  <si>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</si>
  <si>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</si>
  <si>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</si>
  <si>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</si>
  <si>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</si>
  <si>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</si>
  <si>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</si>
  <si>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</si>
  <si>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</si>
  <si>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</si>
  <si>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</si>
  <si>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</si>
  <si>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</si>
  <si>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</si>
  <si>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</si>
  <si>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</si>
  <si>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</si>
  <si>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</si>
  <si>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</si>
  <si>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</si>
  <si>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</si>
  <si>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</si>
  <si>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</si>
  <si>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</si>
  <si>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</si>
  <si>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</si>
  <si>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</si>
  <si>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</si>
  <si>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</si>
  <si>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</si>
  <si>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</si>
  <si>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</si>
  <si>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</si>
  <si>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</si>
  <si>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</si>
  <si>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</si>
  <si>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</si>
  <si>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</si>
  <si>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</si>
  <si>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</si>
  <si>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</si>
  <si>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</si>
  <si>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</si>
  <si>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</si>
  <si>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</si>
  <si>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</si>
  <si>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</si>
  <si>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</si>
  <si>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</si>
  <si>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</si>
  <si>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</si>
  <si>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</si>
  <si>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</si>
  <si>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</si>
  <si>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</si>
  <si>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</si>
  <si>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</si>
  <si>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</si>
  <si>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</si>
  <si>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</si>
  <si>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</si>
  <si>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</si>
  <si>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</si>
  <si>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</si>
  <si>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</si>
  <si>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</si>
  <si>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</si>
  <si>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</si>
  <si>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</si>
  <si>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</si>
  <si>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</si>
  <si>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</si>
  <si>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</si>
  <si>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</si>
  <si>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</si>
  <si>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</si>
  <si>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</si>
  <si>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</si>
  <si>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</si>
  <si>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</si>
  <si>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</si>
  <si>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</si>
  <si>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</si>
  <si>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</si>
  <si>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</si>
  <si>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</si>
  <si>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</si>
  <si>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</si>
  <si>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</si>
  <si>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</si>
  <si>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</si>
  <si>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</si>
  <si>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</si>
  <si>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</si>
  <si>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</si>
  <si>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</si>
  <si>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</si>
  <si>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</si>
  <si>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</si>
  <si>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</si>
  <si>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</si>
  <si>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</si>
  <si>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</si>
  <si>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</si>
  <si>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</si>
  <si>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</si>
  <si>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</si>
  <si>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</si>
  <si>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</si>
  <si>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</si>
  <si>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</si>
  <si>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</si>
  <si>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</si>
  <si>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</si>
  <si>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</si>
  <si>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</si>
  <si>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</si>
  <si>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</si>
  <si>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</si>
  <si>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</si>
  <si>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</si>
  <si>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</si>
  <si>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</si>
  <si>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</si>
  <si>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</si>
  <si>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</si>
  <si>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</si>
  <si>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</si>
  <si>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</si>
  <si>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</si>
  <si>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</si>
  <si>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</si>
  <si>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</si>
  <si>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</si>
  <si>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</si>
  <si>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</si>
  <si>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</si>
  <si>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</si>
  <si>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</si>
  <si>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</si>
  <si>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</si>
  <si>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</si>
  <si>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</si>
  <si>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</si>
  <si>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</si>
  <si>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</si>
  <si>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</si>
  <si>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</si>
  <si>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</si>
  <si>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</si>
  <si>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</si>
  <si>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</si>
  <si>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</si>
  <si>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</si>
  <si>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</si>
  <si>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</si>
  <si>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</si>
  <si>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</si>
  <si>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</si>
  <si>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</si>
  <si>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</si>
  <si>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</si>
  <si>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</si>
  <si>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</si>
  <si>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</si>
  <si>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</si>
  <si>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</si>
  <si>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</si>
  <si>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</si>
  <si>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</si>
  <si>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</si>
  <si>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</si>
  <si>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</si>
  <si>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</si>
  <si>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</si>
  <si>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</si>
  <si>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</si>
  <si>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</si>
  <si>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</si>
  <si>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</si>
  <si>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</si>
  <si>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</si>
  <si>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</si>
  <si>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</si>
  <si>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</si>
  <si>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</si>
  <si>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</si>
  <si>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</si>
  <si>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</si>
  <si>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</si>
  <si>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</si>
  <si>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</si>
  <si>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</si>
  <si>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</si>
  <si>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</si>
  <si>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</si>
  <si>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</si>
  <si>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</si>
  <si>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</si>
  <si>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</si>
  <si>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</si>
  <si>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</si>
  <si>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</si>
  <si>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</si>
  <si>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</si>
  <si>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</si>
  <si>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</si>
  <si>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</si>
  <si>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</si>
  <si>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</si>
  <si>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</si>
  <si>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</si>
  <si>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</si>
  <si>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</si>
  <si>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</si>
  <si>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</si>
  <si>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</si>
  <si>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</si>
  <si>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</si>
  <si>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</si>
  <si>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</si>
  <si>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</si>
  <si>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</si>
  <si>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</si>
  <si>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</si>
  <si>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</si>
  <si>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</si>
  <si>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</si>
  <si>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</si>
  <si>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</si>
  <si>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</si>
  <si>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</si>
  <si>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</si>
  <si>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</si>
  <si>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</si>
  <si>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</si>
  <si>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</si>
  <si>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</si>
  <si>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</si>
  <si>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</si>
  <si>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</si>
  <si>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</si>
  <si>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</si>
  <si>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</si>
  <si>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</si>
  <si>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</si>
  <si>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</si>
  <si>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</si>
  <si>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</si>
  <si>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</si>
  <si>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</si>
  <si>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</si>
  <si>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</si>
  <si>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</si>
  <si>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</si>
  <si>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</si>
  <si>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</si>
  <si>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</si>
  <si>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</si>
  <si>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</si>
  <si>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</si>
  <si>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</si>
  <si>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</si>
  <si>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</si>
  <si>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</si>
  <si>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</si>
  <si>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</si>
  <si>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</si>
  <si>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</si>
  <si>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</si>
  <si>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</si>
  <si>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</si>
  <si>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</si>
  <si>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</si>
  <si>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</si>
  <si>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</si>
  <si>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</si>
  <si>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</si>
  <si>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</si>
  <si>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</si>
  <si>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</si>
  <si>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</si>
  <si>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</si>
  <si>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</si>
  <si>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</si>
  <si>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</si>
  <si>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</si>
  <si>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</si>
  <si>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</si>
  <si>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</si>
  <si>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</si>
  <si>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</si>
  <si>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</si>
  <si>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</si>
  <si>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</si>
  <si>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</si>
  <si>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</si>
  <si>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</si>
  <si>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</si>
  <si>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</si>
  <si>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</si>
  <si>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</si>
  <si>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</si>
  <si>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</si>
  <si>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</si>
  <si>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</si>
  <si>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</si>
  <si>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</si>
  <si>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</si>
  <si>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</si>
  <si>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</si>
  <si>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</si>
  <si>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</si>
  <si>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</si>
  <si>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</si>
  <si>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</si>
  <si>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</si>
  <si>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</si>
  <si>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</si>
  <si>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</si>
  <si>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</si>
  <si>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</si>
  <si>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</si>
  <si>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</si>
  <si>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</si>
  <si>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</si>
  <si>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</si>
  <si>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</si>
  <si>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</si>
  <si>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</si>
  <si>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</si>
  <si>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</si>
  <si>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</si>
  <si>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</si>
  <si>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</si>
  <si>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</si>
  <si>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</si>
  <si>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</si>
  <si>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</si>
  <si>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</si>
  <si>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</si>
  <si>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</si>
  <si>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</si>
  <si>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</si>
  <si>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</si>
  <si>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</si>
  <si>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</si>
  <si>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</si>
  <si>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</si>
  <si>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</si>
  <si>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</si>
  <si>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</si>
  <si>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</si>
  <si>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</si>
  <si>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</si>
  <si>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</si>
  <si>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</si>
  <si>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</si>
  <si>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</si>
  <si>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</si>
  <si>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</si>
  <si>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</si>
  <si>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</si>
  <si>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</si>
  <si>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</si>
  <si>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</si>
  <si>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</si>
  <si>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</si>
  <si>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</si>
  <si>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</si>
  <si>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</si>
  <si>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</si>
  <si>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</si>
  <si>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</si>
  <si>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</si>
  <si>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</si>
  <si>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</si>
  <si>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</si>
  <si>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</si>
  <si>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</si>
  <si>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</si>
  <si>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</si>
  <si>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</si>
  <si>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</si>
  <si>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</si>
  <si>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</si>
  <si>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</si>
  <si>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</si>
  <si>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</si>
  <si>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</si>
  <si>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</si>
  <si>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</si>
  <si>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</si>
  <si>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</si>
  <si>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</si>
  <si>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</si>
  <si>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</si>
  <si>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</si>
  <si>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</si>
  <si>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</si>
  <si>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</si>
  <si>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</si>
  <si>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</si>
  <si>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</si>
  <si>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</si>
  <si>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</si>
  <si>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</si>
  <si>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</si>
  <si>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</si>
  <si>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</si>
  <si>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</si>
  <si>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</si>
  <si>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</si>
  <si>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</si>
  <si>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</si>
  <si>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</si>
  <si>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</si>
  <si>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</si>
  <si>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</si>
  <si>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</si>
  <si>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</si>
  <si>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</si>
  <si>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</si>
  <si>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</si>
  <si>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</si>
  <si>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</si>
  <si>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</si>
  <si>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</si>
  <si>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</si>
  <si>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</si>
  <si>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</si>
  <si>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</si>
  <si>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</si>
  <si>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</si>
  <si>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</si>
  <si>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</si>
  <si>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</si>
  <si>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</si>
  <si>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</si>
  <si>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</si>
  <si>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</si>
  <si>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</si>
  <si>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</si>
  <si>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</si>
  <si>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</si>
  <si>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</si>
  <si>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</si>
  <si>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</si>
  <si>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</si>
  <si>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</si>
  <si>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</si>
  <si>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</si>
  <si>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</si>
  <si>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</si>
  <si>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</si>
  <si>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</si>
  <si>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</si>
  <si>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</si>
  <si>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</si>
  <si>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</si>
  <si>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</si>
  <si>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</si>
  <si>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</si>
  <si>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</si>
  <si>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</si>
  <si>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</si>
  <si>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</si>
  <si>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</si>
  <si>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</si>
  <si>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</si>
  <si>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</si>
  <si>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</si>
  <si>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</si>
  <si>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</si>
  <si>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</si>
  <si>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</si>
  <si>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</si>
  <si>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</si>
  <si>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</si>
  <si>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</si>
  <si>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</si>
  <si>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</si>
  <si>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</si>
  <si>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</si>
  <si>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</si>
  <si>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</si>
  <si>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</si>
  <si>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</si>
  <si>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</si>
  <si>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</si>
  <si>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</si>
  <si>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</si>
  <si>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</si>
  <si>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</si>
  <si>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</si>
  <si>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</si>
  <si>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</si>
  <si>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</si>
  <si>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</si>
  <si>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</si>
  <si>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</si>
  <si>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</si>
  <si>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</si>
  <si>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</si>
  <si>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</si>
  <si>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</si>
  <si>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</si>
  <si>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</si>
  <si>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</si>
  <si>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</si>
  <si>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</si>
  <si>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</si>
  <si>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</si>
  <si>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</si>
  <si>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</si>
  <si>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</si>
  <si>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</si>
  <si>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</si>
  <si>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</si>
  <si>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</si>
  <si>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</si>
  <si>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</si>
  <si>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</si>
  <si>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</si>
  <si>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</si>
  <si>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</si>
  <si>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</si>
  <si>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</si>
  <si>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</si>
  <si>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</si>
  <si>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</si>
  <si>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</si>
  <si>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</si>
  <si>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</si>
  <si>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</si>
  <si>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</si>
  <si>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</si>
  <si>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</si>
  <si>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</si>
  <si>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</si>
  <si>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</si>
  <si>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</si>
  <si>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</si>
  <si>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</si>
  <si>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</si>
  <si>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</si>
  <si>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</si>
  <si>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</si>
  <si>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</si>
  <si>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</si>
  <si>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</si>
  <si>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</si>
  <si>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</si>
  <si>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</si>
  <si>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</si>
  <si>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</si>
  <si>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</si>
  <si>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</si>
  <si>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</si>
  <si>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</si>
  <si>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</si>
  <si>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</si>
  <si>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</si>
  <si>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</si>
  <si>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</si>
  <si>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</si>
  <si>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</si>
  <si>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</si>
  <si>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</si>
  <si>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</si>
  <si>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</si>
  <si>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</si>
  <si>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</si>
  <si>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</si>
  <si>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</si>
  <si>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</si>
  <si>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</si>
  <si>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</si>
  <si>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</si>
  <si>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</si>
  <si>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</si>
  <si>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</si>
  <si>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</si>
  <si>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</si>
  <si>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</si>
  <si>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</si>
  <si>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</si>
  <si>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</si>
  <si>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</si>
  <si>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</si>
  <si>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</si>
  <si>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</si>
  <si>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</si>
  <si>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</si>
  <si>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</si>
  <si>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</si>
  <si>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</si>
  <si>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</si>
  <si>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</si>
  <si>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</si>
  <si>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</si>
  <si>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</si>
  <si>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</si>
  <si>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</si>
  <si>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</si>
  <si>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</si>
  <si>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</si>
  <si>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</si>
  <si>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</si>
  <si>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</si>
  <si>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</si>
  <si>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</si>
  <si>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</si>
  <si>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</si>
  <si>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</si>
  <si>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</si>
  <si>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</si>
  <si>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</si>
  <si>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</si>
  <si>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</si>
  <si>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</si>
  <si>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</si>
  <si>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</si>
  <si>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</si>
  <si>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</si>
  <si>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</si>
  <si>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</si>
  <si>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</si>
  <si>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</si>
  <si>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</si>
  <si>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</si>
  <si>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</si>
  <si>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</si>
  <si>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</si>
  <si>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</si>
  <si>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</si>
  <si>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</si>
  <si>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</si>
  <si>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</si>
  <si>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</si>
  <si>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</si>
  <si>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</si>
  <si>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</si>
  <si>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</si>
  <si>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</si>
  <si>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</si>
  <si>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</si>
  <si>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</si>
  <si>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</si>
  <si>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</si>
  <si>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</si>
  <si>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</si>
  <si>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</si>
  <si>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</si>
  <si>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</si>
  <si>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</si>
  <si>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</si>
  <si>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</si>
  <si>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</si>
  <si>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</si>
  <si>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</si>
  <si>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</si>
  <si>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</si>
  <si>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</si>
  <si>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</si>
  <si>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</si>
  <si>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</si>
  <si>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</si>
  <si>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</si>
  <si>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</si>
  <si>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</si>
  <si>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</si>
  <si>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</si>
  <si>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</si>
  <si>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</si>
  <si>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</si>
  <si>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</si>
  <si>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</si>
  <si>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</si>
  <si>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</si>
  <si>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</si>
  <si>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</si>
  <si>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</si>
  <si>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</si>
  <si>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</si>
  <si>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</si>
  <si>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</si>
  <si>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</si>
  <si>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</si>
  <si>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</si>
  <si>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</si>
  <si>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</si>
  <si>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</si>
  <si>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</si>
  <si>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</si>
  <si>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</si>
  <si>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</si>
  <si>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</si>
  <si>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</si>
  <si>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</si>
  <si>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</si>
  <si>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</si>
  <si>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</si>
  <si>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</si>
  <si>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</si>
  <si>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</si>
  <si>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</si>
  <si>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</si>
  <si>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</si>
  <si>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</si>
  <si>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</si>
  <si>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</si>
  <si>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</si>
  <si>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</si>
  <si>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</si>
  <si>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</si>
  <si>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</si>
  <si>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</si>
  <si>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</si>
  <si>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</si>
  <si>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</si>
  <si>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</si>
  <si>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</si>
  <si>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</si>
  <si>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</si>
  <si>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</si>
  <si>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</si>
  <si>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</si>
  <si>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</si>
  <si>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</si>
  <si>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</si>
  <si>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</si>
  <si>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</si>
  <si>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</si>
  <si>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</si>
  <si>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</si>
  <si>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</si>
  <si>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</si>
  <si>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</si>
  <si>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</si>
  <si>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</si>
  <si>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</si>
  <si>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</si>
  <si>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</si>
  <si>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</si>
  <si>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</si>
  <si>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</si>
  <si>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</si>
  <si>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</si>
  <si>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</si>
  <si>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</si>
  <si>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</si>
  <si>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</si>
  <si>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</si>
  <si>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</si>
  <si>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</si>
  <si>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</si>
  <si>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</si>
  <si>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</si>
  <si>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</si>
  <si>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</si>
  <si>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</si>
  <si>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</si>
  <si>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</si>
  <si>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</si>
  <si>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</si>
  <si>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</si>
  <si>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</si>
  <si>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</si>
  <si>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</si>
  <si>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</si>
  <si>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</si>
  <si>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</si>
  <si>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</si>
  <si>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</si>
  <si>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</si>
  <si>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</si>
  <si>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</si>
  <si>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</si>
  <si>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</si>
  <si>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</si>
  <si>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</si>
  <si>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</si>
  <si>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</si>
  <si>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</si>
  <si>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</si>
  <si>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</si>
  <si>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</si>
  <si>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</si>
  <si>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</si>
  <si>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</si>
  <si>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</si>
  <si>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</si>
  <si>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</si>
  <si>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</si>
  <si>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</si>
  <si>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</si>
  <si>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</si>
  <si>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</si>
  <si>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</si>
  <si>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</si>
  <si>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</si>
  <si>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</si>
  <si>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</si>
  <si>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</si>
  <si>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</si>
  <si>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</si>
  <si>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</si>
  <si>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</si>
  <si>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</si>
  <si>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</si>
  <si>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</si>
  <si>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</si>
  <si>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</si>
  <si>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</si>
  <si>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</si>
  <si>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</si>
  <si>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</si>
  <si>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</si>
  <si>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</si>
  <si>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</si>
  <si>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</si>
  <si>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</si>
  <si>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</si>
  <si>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</si>
  <si>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</si>
  <si>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</si>
  <si>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</si>
  <si>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</si>
  <si>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</si>
  <si>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</si>
  <si>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</si>
  <si>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</si>
  <si>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</si>
  <si>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</si>
  <si>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</si>
  <si>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</si>
  <si>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</si>
  <si>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</si>
  <si>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</si>
  <si>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</si>
  <si>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</si>
  <si>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</si>
  <si>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</si>
  <si>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</si>
  <si>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</si>
  <si>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</si>
  <si>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</si>
  <si>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</si>
  <si>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</si>
  <si>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</si>
  <si>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</si>
  <si>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</si>
  <si>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</si>
  <si>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</si>
  <si>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</si>
  <si>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</si>
  <si>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</si>
  <si>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</si>
  <si>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</si>
  <si>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</si>
  <si>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</si>
  <si>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</si>
  <si>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</si>
  <si>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</si>
  <si>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</si>
  <si>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</si>
  <si>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</si>
  <si>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</si>
  <si>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</si>
  <si>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</si>
  <si>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</si>
  <si>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</si>
  <si>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</si>
  <si>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</si>
  <si>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</si>
  <si>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</si>
  <si>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</si>
  <si>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</si>
  <si>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</si>
  <si>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</si>
  <si>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</si>
  <si>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</si>
  <si>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</si>
  <si>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</si>
  <si>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</si>
  <si>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</si>
  <si>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</si>
  <si>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</si>
  <si>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</si>
  <si>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</si>
  <si>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</si>
  <si>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</si>
  <si>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</si>
  <si>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</si>
  <si>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</si>
  <si>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</si>
  <si>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</si>
  <si>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</si>
  <si>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</si>
  <si>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</si>
  <si>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</si>
  <si>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</si>
  <si>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</si>
  <si>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</si>
  <si>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</si>
  <si>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</si>
  <si>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</si>
  <si>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</si>
  <si>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</si>
  <si>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</si>
  <si>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</si>
  <si>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</si>
  <si>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</si>
  <si>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</si>
  <si>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</si>
  <si>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</si>
  <si>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</si>
  <si>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</si>
  <si>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</si>
  <si>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</si>
  <si>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</si>
  <si>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</si>
  <si>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</si>
  <si>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</si>
  <si>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</si>
  <si>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</si>
  <si>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</si>
  <si>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</si>
  <si>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</si>
  <si>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</si>
  <si>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</si>
  <si>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</si>
  <si>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</si>
  <si>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</si>
  <si>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</si>
  <si>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</si>
  <si>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</si>
  <si>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</si>
  <si>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</si>
  <si>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</si>
  <si>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</si>
  <si>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</si>
  <si>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</si>
  <si>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</si>
  <si>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</si>
  <si>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</si>
  <si>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</si>
  <si>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</si>
  <si>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</si>
  <si>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</si>
  <si>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</si>
  <si>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</si>
  <si>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</si>
  <si>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</si>
  <si>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</si>
  <si>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</si>
  <si>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</si>
  <si>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</si>
  <si>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</si>
  <si>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</si>
  <si>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</si>
  <si>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</si>
  <si>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</si>
  <si>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</si>
  <si>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</si>
  <si>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</si>
  <si>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</si>
  <si>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</si>
  <si>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</si>
  <si>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</si>
  <si>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</si>
  <si>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</si>
  <si>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</si>
  <si>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</si>
  <si>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</si>
  <si>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</si>
  <si>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</si>
  <si>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</si>
  <si>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</si>
  <si>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</si>
  <si>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</si>
  <si>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</si>
  <si>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</si>
  <si>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</si>
  <si>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</si>
  <si>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</si>
  <si>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</si>
  <si>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</si>
  <si>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</si>
  <si>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</si>
  <si>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</si>
  <si>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</si>
  <si>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</si>
  <si>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</si>
  <si>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</si>
  <si>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</si>
  <si>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</si>
  <si>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</si>
  <si>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</si>
  <si>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</si>
  <si>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</si>
  <si>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</si>
  <si>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</si>
  <si>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</si>
  <si>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</si>
  <si>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</si>
  <si>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</si>
  <si>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</si>
  <si>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</si>
  <si>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</si>
  <si>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</si>
  <si>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</si>
  <si>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</si>
  <si>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</si>
  <si>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</si>
  <si>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</si>
  <si>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</si>
  <si>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</si>
  <si>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</si>
  <si>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</si>
  <si>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</si>
  <si>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</si>
  <si>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</si>
  <si>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</si>
  <si>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</si>
  <si>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</si>
  <si>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</si>
  <si>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</si>
  <si>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</si>
  <si>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</si>
  <si>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</si>
  <si>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</si>
  <si>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</si>
  <si>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</si>
  <si>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</si>
  <si>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</si>
  <si>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</si>
  <si>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</si>
  <si>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</si>
  <si>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</si>
  <si>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</si>
  <si>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</si>
  <si>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</si>
  <si>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</si>
  <si>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</si>
  <si>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</si>
  <si>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</si>
  <si>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</si>
  <si>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</si>
  <si>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</si>
  <si>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</si>
  <si>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</si>
  <si>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</si>
  <si>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</si>
  <si>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</si>
  <si>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</si>
  <si>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</si>
  <si>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</si>
  <si>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</si>
  <si>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</si>
  <si>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</si>
  <si>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</si>
  <si>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</si>
  <si>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</si>
  <si>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</si>
  <si>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</si>
  <si>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</si>
  <si>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</si>
  <si>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</si>
  <si>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</si>
  <si>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</si>
  <si>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</si>
  <si>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</si>
  <si>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</si>
  <si>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</si>
  <si>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</si>
  <si>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</si>
  <si>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</si>
  <si>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</si>
  <si>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</si>
  <si>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</si>
  <si>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</si>
  <si>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</si>
  <si>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</si>
  <si>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</si>
  <si>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</si>
  <si>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</si>
  <si>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</si>
  <si>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</si>
  <si>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</si>
  <si>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</si>
  <si>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</si>
  <si>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</si>
  <si>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</si>
  <si>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</si>
  <si>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</si>
  <si>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</si>
  <si>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</si>
  <si>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</si>
  <si>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</si>
  <si>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</si>
  <si>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</si>
  <si>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</si>
  <si>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</si>
  <si>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</si>
  <si>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</si>
  <si>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</si>
  <si>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</si>
  <si>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</si>
  <si>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</si>
  <si>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</si>
  <si>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</si>
  <si>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</si>
  <si>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</si>
  <si>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</si>
  <si>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</si>
  <si>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</si>
  <si>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</si>
  <si>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</si>
  <si>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</si>
  <si>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</si>
  <si>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</si>
  <si>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</si>
  <si>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</si>
  <si>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</si>
  <si>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</si>
  <si>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</si>
  <si>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</si>
  <si>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</si>
  <si>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</si>
  <si>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</si>
  <si>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</si>
  <si>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</si>
  <si>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</si>
  <si>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</si>
  <si>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</si>
  <si>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</si>
  <si>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</si>
  <si>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</si>
  <si>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</si>
  <si>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</si>
  <si>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</si>
  <si>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</si>
  <si>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</si>
  <si>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</si>
  <si>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</si>
  <si>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</si>
  <si>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</si>
  <si>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</si>
  <si>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</si>
  <si>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</si>
  <si>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</si>
  <si>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</si>
  <si>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</si>
  <si>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</si>
  <si>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</si>
  <si>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</si>
  <si>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</si>
  <si>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</si>
  <si>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</si>
  <si>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</si>
  <si>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</si>
  <si>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</si>
  <si>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</si>
  <si>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</si>
  <si>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</si>
  <si>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</si>
  <si>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</si>
  <si>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</si>
  <si>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</si>
  <si>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</si>
  <si>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</si>
  <si>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</si>
  <si>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</si>
  <si>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</si>
  <si>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</si>
  <si>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</si>
  <si>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</si>
  <si>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</si>
  <si>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</si>
  <si>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</si>
  <si>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</si>
  <si>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</si>
  <si>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</si>
  <si>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</si>
  <si>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</si>
  <si>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</si>
  <si>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</si>
  <si>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</si>
  <si>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</si>
  <si>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</si>
  <si>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</si>
  <si>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</si>
  <si>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</si>
  <si>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</si>
  <si>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</si>
  <si>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</si>
  <si>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</si>
  <si>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</si>
  <si>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</si>
  <si>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</si>
  <si>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</si>
  <si>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</si>
  <si>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</si>
  <si>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</si>
  <si>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</si>
  <si>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</si>
  <si>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</si>
  <si>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</si>
  <si>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</si>
  <si>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</si>
  <si>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</si>
  <si>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</si>
  <si>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</si>
  <si>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</si>
  <si>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</si>
  <si>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</si>
  <si>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</si>
  <si>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</si>
  <si>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</si>
  <si>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</si>
  <si>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</si>
  <si>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</si>
  <si>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</si>
  <si>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</si>
  <si>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</si>
  <si>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</si>
  <si>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</si>
  <si>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</si>
  <si>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</si>
  <si>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</si>
  <si>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</si>
  <si>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</si>
  <si>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</si>
  <si>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</si>
  <si>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</si>
  <si>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</si>
  <si>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</si>
  <si>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</si>
  <si>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</si>
  <si>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</si>
  <si>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</si>
  <si>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</si>
  <si>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</si>
  <si>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</si>
  <si>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</si>
  <si>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</si>
  <si>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</si>
  <si>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</si>
  <si>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</si>
  <si>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</si>
  <si>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</si>
  <si>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</si>
  <si>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</si>
  <si>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</si>
  <si>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</si>
  <si>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</si>
  <si>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</si>
  <si>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</si>
  <si>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</si>
  <si>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</si>
  <si>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</si>
  <si>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</si>
  <si>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</si>
  <si>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</si>
  <si>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</si>
  <si>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</si>
  <si>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</si>
  <si>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</si>
  <si>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</si>
  <si>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</si>
  <si>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</si>
  <si>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</si>
  <si>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</si>
  <si>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</si>
  <si>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</si>
  <si>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</si>
  <si>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</si>
  <si>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</si>
  <si>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</si>
  <si>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</si>
  <si>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</si>
  <si>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</si>
  <si>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</si>
  <si>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</si>
  <si>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</si>
  <si>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</si>
  <si>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</si>
  <si>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</si>
  <si>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</si>
  <si>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</si>
  <si>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</si>
  <si>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</si>
  <si>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</si>
  <si>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</si>
  <si>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</si>
  <si>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</si>
  <si>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</si>
  <si>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</si>
  <si>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</si>
  <si>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</si>
  <si>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</si>
  <si>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</si>
  <si>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</si>
  <si>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</si>
  <si>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</si>
  <si>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</si>
  <si>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</si>
  <si>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</si>
  <si>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</si>
  <si>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</si>
  <si>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</si>
  <si>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</si>
  <si>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</si>
  <si>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</si>
  <si>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</si>
  <si>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</si>
  <si>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</si>
  <si>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</si>
  <si>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</si>
  <si>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</si>
  <si>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</si>
  <si>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</si>
  <si>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</si>
  <si>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</si>
  <si>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</si>
  <si>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</si>
  <si>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</si>
  <si>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</si>
  <si>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</si>
  <si>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</si>
  <si>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</si>
  <si>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</si>
  <si>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</si>
  <si>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</si>
  <si>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</si>
  <si>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</si>
  <si>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</si>
  <si>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</si>
  <si>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</si>
  <si>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</si>
  <si>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</si>
  <si>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</si>
  <si>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</si>
  <si>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</si>
  <si>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</si>
  <si>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</si>
  <si>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</si>
  <si>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</si>
  <si>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</si>
  <si>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</si>
  <si>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</si>
  <si>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</si>
  <si>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</si>
  <si>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</si>
  <si>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</si>
  <si>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</si>
  <si>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</si>
  <si>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</si>
  <si>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</si>
  <si>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</si>
  <si>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</si>
  <si>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</si>
  <si>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</si>
  <si>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</si>
  <si>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</si>
  <si>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</si>
  <si>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</si>
  <si>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</si>
  <si>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</si>
  <si>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</si>
  <si>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</si>
  <si>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</si>
  <si>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</si>
  <si>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</si>
  <si>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</si>
  <si>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</si>
  <si>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</si>
  <si>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</si>
  <si>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</si>
  <si>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</si>
  <si>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</si>
  <si>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</si>
  <si>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</si>
  <si>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</si>
  <si>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</si>
  <si>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</si>
  <si>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</si>
  <si>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</si>
  <si>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</si>
  <si>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</si>
  <si>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</si>
  <si>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</si>
  <si>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</si>
  <si>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</si>
  <si>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</si>
  <si>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</si>
  <si>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</si>
  <si>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</si>
  <si>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</si>
  <si>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</si>
  <si>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</si>
  <si>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</si>
  <si>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</si>
  <si>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</si>
  <si>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</si>
  <si>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</si>
  <si>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</si>
  <si>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</si>
  <si>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</si>
  <si>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</si>
  <si>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</si>
  <si>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</si>
  <si>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</si>
  <si>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</si>
  <si>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</si>
  <si>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</si>
  <si>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</si>
  <si>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</si>
  <si>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</si>
  <si>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</si>
  <si>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</si>
  <si>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</si>
  <si>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</si>
  <si>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</si>
  <si>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</si>
  <si>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</si>
  <si>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</si>
  <si>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</si>
  <si>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</si>
  <si>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</si>
  <si>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</si>
  <si>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</si>
  <si>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</si>
  <si>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</si>
  <si>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</si>
  <si>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</si>
  <si>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</si>
  <si>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</si>
  <si>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</si>
  <si>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</si>
  <si>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</si>
  <si>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</si>
  <si>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</si>
  <si>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</si>
  <si>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</si>
  <si>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</si>
  <si>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</si>
  <si>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</si>
  <si>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</si>
  <si>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</si>
  <si>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</si>
  <si>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</si>
  <si>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</si>
  <si>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</si>
  <si>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</si>
  <si>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</si>
  <si>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</si>
  <si>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</si>
  <si>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</si>
  <si>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</si>
  <si>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</si>
  <si>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</si>
  <si>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</si>
  <si>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</si>
  <si>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</si>
  <si>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</si>
  <si>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</si>
  <si>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</si>
  <si>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</si>
  <si>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</si>
  <si>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</si>
  <si>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</si>
  <si>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</si>
  <si>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</si>
  <si>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</si>
  <si>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</si>
  <si>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</si>
  <si>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</si>
  <si>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</si>
  <si>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</si>
  <si>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</si>
  <si>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</si>
  <si>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</si>
  <si>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</si>
  <si>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</si>
  <si>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</si>
  <si>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</si>
  <si>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</si>
  <si>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</si>
  <si>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</si>
  <si>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</si>
  <si>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</si>
  <si>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</si>
  <si>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</si>
  <si>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</si>
  <si>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</si>
  <si>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</si>
  <si>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</si>
  <si>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</si>
  <si>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</si>
  <si>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</si>
  <si>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</si>
  <si>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</si>
  <si>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</si>
  <si>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</si>
  <si>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</si>
  <si>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</si>
  <si>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</si>
  <si>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</si>
  <si>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</si>
  <si>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</si>
  <si>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</si>
  <si>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</si>
  <si>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</si>
  <si>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</si>
  <si>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</si>
  <si>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</si>
  <si>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</si>
  <si>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</si>
  <si>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</si>
  <si>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</si>
  <si>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</si>
  <si>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</si>
  <si>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</si>
  <si>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</si>
  <si>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</si>
  <si>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</si>
  <si>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</si>
  <si>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</si>
  <si>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</si>
  <si>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</si>
  <si>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</si>
  <si>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</si>
  <si>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</si>
  <si>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</si>
  <si>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</si>
  <si>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</si>
  <si>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</si>
  <si>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</si>
  <si>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</si>
  <si>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</si>
  <si>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</si>
  <si>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</si>
  <si>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</si>
  <si>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</si>
  <si>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</si>
  <si>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</si>
  <si>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</si>
  <si>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</si>
  <si>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</si>
  <si>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</si>
  <si>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</si>
  <si>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</si>
  <si>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</si>
  <si>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</si>
  <si>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</si>
  <si>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</si>
  <si>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</si>
  <si>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</si>
  <si>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</si>
  <si>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</si>
  <si>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</si>
  <si>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</si>
  <si>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</si>
  <si>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</si>
  <si>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</si>
  <si>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</si>
  <si>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</si>
  <si>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</si>
  <si>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</si>
  <si>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</si>
  <si>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</si>
  <si>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</si>
  <si>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</si>
  <si>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</si>
  <si>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</si>
  <si>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</si>
  <si>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</si>
  <si>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</si>
  <si>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</si>
  <si>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</si>
  <si>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</si>
  <si>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</si>
  <si>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</si>
  <si>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</si>
  <si>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</si>
  <si>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</si>
  <si>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</si>
  <si>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</si>
  <si>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</si>
  <si>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</si>
  <si>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</si>
  <si>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</si>
  <si>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</si>
  <si>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</si>
  <si>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</si>
  <si>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</si>
  <si>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</si>
  <si>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</si>
  <si>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</si>
  <si>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</si>
  <si>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</si>
  <si>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</si>
  <si>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</si>
  <si>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</si>
  <si>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</si>
  <si>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</si>
  <si>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</si>
  <si>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</si>
  <si>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</si>
  <si>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</si>
  <si>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</si>
  <si>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</si>
  <si>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</si>
  <si>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</si>
  <si>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</si>
  <si>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</si>
  <si>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</si>
  <si>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</si>
  <si>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</si>
  <si>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</si>
  <si>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</si>
  <si>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</si>
  <si>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</si>
  <si>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</si>
  <si>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</si>
  <si>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</si>
  <si>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</si>
  <si>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</si>
  <si>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</si>
  <si>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</si>
  <si>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</si>
  <si>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</si>
  <si>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</si>
  <si>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</si>
  <si>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</si>
  <si>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</si>
  <si>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</si>
  <si>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</si>
  <si>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</si>
  <si>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</si>
  <si>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</si>
  <si>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</si>
  <si>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</si>
  <si>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</si>
  <si>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</si>
  <si>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</si>
  <si>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</si>
  <si>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</si>
  <si>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</si>
  <si>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</si>
  <si>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</si>
  <si>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</si>
  <si>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</si>
  <si>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</si>
  <si>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</si>
  <si>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</si>
  <si>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</si>
  <si>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</si>
  <si>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</si>
  <si>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</si>
  <si>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</si>
  <si>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</si>
  <si>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</si>
  <si>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</si>
  <si>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</si>
  <si>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</si>
  <si>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</si>
  <si>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</si>
  <si>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</si>
  <si>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</si>
  <si>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</si>
  <si>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</si>
  <si>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</si>
  <si>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</si>
  <si>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</si>
  <si>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</si>
  <si>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</si>
  <si>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</si>
  <si>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</si>
  <si>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</si>
  <si>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</si>
  <si>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</si>
  <si>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</si>
  <si>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</si>
  <si>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</si>
  <si>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</si>
  <si>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</si>
  <si>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</si>
  <si>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</si>
  <si>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</si>
  <si>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</si>
  <si>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</si>
  <si>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</si>
  <si>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</si>
  <si>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</si>
  <si>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</si>
  <si>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</si>
  <si>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</si>
  <si>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</si>
  <si>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</si>
  <si>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</si>
  <si>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</si>
  <si>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</si>
  <si>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</si>
  <si>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</si>
  <si>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</si>
  <si>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</si>
  <si>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</si>
  <si>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</si>
  <si>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</si>
  <si>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</si>
  <si>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</si>
  <si>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</si>
  <si>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</si>
  <si>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</si>
  <si>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</si>
  <si>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</si>
  <si>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</si>
  <si>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</si>
  <si>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</si>
  <si>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</si>
  <si>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</si>
  <si>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</si>
  <si>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</si>
  <si>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</si>
  <si>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</si>
  <si>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</si>
  <si>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</si>
  <si>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</si>
  <si>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</si>
  <si>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</si>
  <si>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</si>
  <si>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</si>
  <si>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</si>
  <si>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</si>
  <si>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</si>
  <si>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</si>
  <si>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</si>
  <si>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</si>
  <si>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</si>
  <si>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</si>
  <si>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</si>
  <si>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</si>
  <si>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</si>
  <si>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</si>
  <si>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</si>
  <si>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</si>
  <si>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</si>
  <si>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</si>
  <si>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</si>
  <si>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</si>
  <si>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</si>
  <si>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</si>
  <si>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</si>
  <si>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</si>
  <si>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</si>
  <si>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</si>
  <si>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</si>
  <si>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</si>
  <si>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</si>
  <si>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</si>
  <si>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</si>
  <si>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</si>
  <si>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</si>
  <si>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</si>
  <si>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</si>
  <si>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</si>
  <si>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</si>
  <si>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</si>
  <si>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</si>
  <si>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</si>
  <si>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</si>
  <si>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</si>
  <si>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</si>
  <si>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</si>
  <si>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</si>
  <si>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</si>
  <si>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</si>
  <si>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</si>
  <si>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</si>
  <si>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</si>
  <si>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</si>
  <si>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</si>
  <si>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</si>
  <si>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</si>
  <si>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</si>
  <si>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</si>
  <si>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</si>
  <si>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</si>
  <si>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</si>
  <si>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</si>
  <si>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</si>
  <si>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</si>
  <si>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</si>
  <si>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</si>
  <si>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</si>
  <si>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</si>
  <si>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</si>
  <si>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</si>
  <si>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</si>
  <si>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</si>
  <si>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</si>
  <si>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</si>
  <si>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</si>
  <si>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</si>
  <si>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</si>
  <si>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</si>
  <si>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</si>
  <si>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</si>
  <si>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</si>
  <si>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</si>
  <si>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</si>
  <si>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</si>
  <si>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</si>
  <si>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</si>
  <si>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</si>
  <si>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</si>
  <si>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</si>
  <si>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</si>
  <si>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</si>
  <si>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</si>
  <si>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</si>
  <si>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</si>
  <si>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</si>
  <si>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</si>
  <si>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</si>
  <si>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</si>
  <si>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</si>
  <si>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</si>
  <si>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</si>
  <si>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</si>
  <si>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</si>
  <si>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</si>
  <si>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</si>
  <si>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</si>
  <si>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</si>
  <si>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</si>
  <si>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</si>
  <si>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</si>
  <si>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</si>
  <si>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</si>
  <si>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</si>
  <si>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</si>
  <si>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</si>
  <si>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</si>
  <si>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</si>
  <si>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</si>
  <si>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</si>
  <si>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</si>
  <si>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</si>
  <si>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</si>
  <si>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</si>
  <si>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</si>
  <si>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</si>
  <si>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</si>
  <si>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</si>
  <si>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</si>
  <si>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</si>
  <si>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</si>
  <si>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</si>
  <si>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</si>
  <si>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</si>
  <si>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</si>
  <si>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</si>
  <si>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</si>
  <si>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</si>
  <si>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</si>
  <si>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</si>
  <si>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</si>
  <si>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</si>
  <si>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</si>
  <si>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</si>
  <si>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</si>
  <si>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</si>
  <si>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</si>
  <si>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</si>
  <si>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</si>
  <si>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</si>
  <si>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</si>
  <si>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</si>
  <si>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</si>
  <si>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</si>
  <si>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</si>
  <si>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</si>
  <si>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</si>
  <si>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</si>
  <si>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</si>
  <si>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</si>
  <si>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</si>
  <si>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</si>
  <si>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</si>
  <si>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</si>
  <si>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</si>
  <si>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</si>
  <si>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</si>
  <si>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</si>
  <si>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</si>
  <si>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</si>
  <si>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</si>
  <si>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</si>
  <si>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</si>
  <si>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</si>
  <si>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</si>
  <si>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</si>
  <si>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</si>
  <si>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</si>
  <si>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</si>
  <si>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</si>
  <si>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</si>
  <si>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</si>
  <si>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</si>
  <si>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</si>
  <si>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</si>
  <si>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</si>
  <si>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</si>
  <si>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</si>
  <si>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</si>
  <si>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</si>
  <si>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</si>
  <si>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</si>
  <si>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</si>
  <si>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</si>
  <si>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</si>
  <si>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</si>
  <si>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</si>
  <si>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</si>
  <si>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</si>
  <si>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</si>
  <si>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</si>
  <si>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</si>
  <si>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</si>
  <si>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</si>
  <si>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</si>
  <si>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</si>
  <si>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</si>
  <si>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</si>
  <si>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</si>
  <si>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</si>
  <si>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</si>
  <si>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</si>
  <si>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</si>
  <si>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</si>
  <si>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</si>
  <si>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</si>
  <si>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</si>
  <si>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</si>
  <si>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</si>
  <si>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</si>
  <si>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</si>
  <si>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</si>
  <si>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</si>
  <si>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</si>
  <si>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</si>
  <si>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</si>
  <si>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</si>
  <si>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</si>
  <si>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</si>
  <si>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</si>
  <si>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</si>
  <si>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</si>
  <si>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</si>
  <si>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</si>
  <si>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</si>
  <si>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</si>
  <si>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</si>
  <si>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</si>
  <si>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</si>
  <si>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</si>
  <si>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</si>
  <si>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</si>
  <si>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</si>
  <si>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</si>
  <si>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</si>
  <si>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</si>
  <si>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</si>
  <si>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</si>
  <si>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</si>
  <si>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</si>
  <si>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</si>
  <si>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</si>
  <si>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</si>
  <si>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</si>
  <si>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</si>
  <si>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</si>
  <si>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</si>
  <si>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</si>
  <si>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</si>
  <si>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</si>
  <si>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</si>
  <si>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</si>
  <si>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</si>
  <si>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</si>
  <si>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</si>
  <si>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</si>
  <si>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</si>
  <si>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</si>
  <si>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</si>
  <si>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</si>
  <si>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</si>
  <si>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</si>
  <si>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</si>
  <si>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</si>
  <si>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</si>
  <si>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</si>
  <si>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</si>
  <si>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</si>
  <si>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</si>
  <si>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</si>
  <si>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</si>
  <si>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</si>
  <si>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</si>
  <si>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</si>
  <si>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</si>
  <si>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</si>
  <si>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</si>
  <si>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</si>
  <si>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</si>
  <si>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</si>
  <si>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</si>
  <si>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</si>
  <si>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</si>
  <si>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</si>
  <si>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</si>
  <si>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</si>
  <si>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</si>
  <si>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</si>
  <si>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</si>
  <si>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</si>
  <si>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</si>
  <si>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</si>
  <si>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</si>
  <si>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</si>
  <si>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</si>
  <si>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</si>
  <si>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</si>
  <si>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</si>
  <si>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</si>
  <si>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</si>
  <si>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</si>
  <si>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</si>
  <si>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</si>
  <si>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</si>
  <si>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</si>
  <si>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</si>
  <si>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</si>
  <si>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</si>
  <si>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</si>
  <si>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</si>
  <si>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</si>
  <si>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</si>
  <si>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</si>
  <si>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</si>
  <si>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</si>
  <si>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</si>
  <si>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</si>
  <si>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</si>
  <si>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</si>
  <si>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</si>
  <si>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</si>
  <si>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</si>
  <si>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</si>
  <si>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</si>
  <si>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</si>
  <si>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</si>
  <si>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</si>
  <si>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</si>
  <si>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</si>
  <si>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</si>
  <si>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</si>
  <si>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</si>
  <si>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</si>
  <si>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</si>
  <si>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</si>
  <si>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</si>
  <si>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</si>
  <si>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</si>
  <si>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</si>
  <si>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</si>
  <si>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</si>
  <si>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</si>
  <si>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</si>
  <si>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</si>
  <si>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</si>
  <si>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</si>
  <si>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</si>
  <si>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</si>
  <si>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</si>
  <si>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</si>
  <si>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</si>
  <si>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</si>
  <si>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</si>
  <si>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</si>
  <si>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</si>
  <si>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</si>
  <si>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</si>
  <si>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</si>
  <si>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</si>
  <si>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</si>
  <si>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</si>
  <si>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</si>
  <si>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</si>
  <si>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</si>
  <si>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</si>
  <si>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</si>
  <si>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</si>
  <si>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</si>
  <si>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</si>
  <si>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</si>
  <si>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</si>
  <si>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</si>
  <si>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</si>
  <si>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</si>
  <si>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</si>
  <si>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</si>
  <si>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</si>
  <si>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</si>
  <si>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</si>
  <si>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</si>
  <si>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</si>
  <si>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</si>
  <si>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</si>
  <si>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</si>
  <si>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</si>
  <si>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</si>
  <si>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</si>
  <si>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</si>
  <si>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</si>
  <si>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</si>
  <si>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</si>
  <si>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</si>
  <si>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</si>
  <si>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</si>
  <si>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</si>
  <si>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</si>
  <si>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</si>
  <si>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</si>
  <si>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</si>
  <si>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</si>
  <si>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</si>
  <si>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</si>
  <si>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</si>
  <si>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</si>
  <si>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</si>
  <si>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</si>
  <si>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</si>
  <si>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</si>
  <si>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</si>
  <si>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</si>
  <si>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</si>
  <si>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</si>
  <si>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</si>
  <si>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</si>
  <si>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</si>
  <si>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</si>
  <si>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</si>
  <si>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</si>
  <si>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</si>
  <si>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</si>
  <si>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</si>
  <si>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</si>
  <si>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</si>
  <si>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</si>
  <si>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</si>
  <si>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</si>
  <si>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</si>
  <si>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</si>
  <si>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</si>
  <si>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</si>
  <si>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</si>
  <si>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</si>
  <si>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</si>
  <si>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</si>
  <si>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</si>
  <si>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</si>
  <si>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</si>
  <si>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</si>
  <si>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</si>
  <si>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</si>
  <si>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</si>
  <si>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</si>
  <si>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</si>
  <si>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</si>
  <si>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</si>
  <si>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</si>
  <si>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</si>
  <si>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</si>
  <si>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</si>
  <si>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</si>
  <si>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</si>
  <si>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</si>
  <si>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</si>
  <si>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</si>
  <si>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</si>
  <si>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</si>
  <si>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</si>
  <si>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</si>
  <si>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</si>
  <si>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</si>
  <si>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</si>
  <si>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</si>
  <si>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</si>
  <si>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</si>
  <si>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</si>
  <si>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</si>
  <si>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</si>
  <si>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</si>
  <si>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</si>
  <si>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</si>
  <si>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</si>
  <si>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</si>
  <si>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</si>
  <si>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</si>
  <si>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</si>
  <si>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</si>
  <si>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</si>
  <si>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</si>
  <si>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</si>
  <si>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</si>
  <si>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</si>
  <si>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</si>
  <si>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</si>
  <si>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</si>
  <si>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</si>
  <si>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</si>
  <si>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</si>
  <si>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</si>
  <si>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</si>
  <si>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</si>
  <si>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</si>
  <si>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</si>
  <si>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</si>
  <si>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</si>
  <si>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</si>
  <si>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</si>
  <si>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</si>
  <si>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</si>
  <si>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</si>
  <si>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</si>
  <si>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</si>
  <si>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</si>
  <si>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</si>
  <si>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</si>
  <si>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</si>
  <si>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</si>
  <si>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</si>
  <si>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</si>
  <si>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</si>
  <si>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</si>
  <si>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</si>
  <si>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</si>
  <si>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</si>
  <si>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</si>
  <si>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</si>
  <si>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</si>
  <si>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</si>
  <si>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</si>
  <si>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</si>
  <si>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</si>
  <si>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</si>
  <si>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</si>
  <si>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</si>
  <si>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</si>
  <si>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</si>
  <si>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</si>
  <si>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</si>
  <si>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</si>
  <si>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</si>
  <si>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</si>
  <si>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</si>
  <si>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</si>
  <si>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</si>
  <si>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</si>
  <si>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</si>
  <si>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</si>
  <si>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</si>
  <si>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</si>
  <si>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</si>
  <si>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</si>
  <si>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</si>
  <si>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</si>
  <si>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</si>
  <si>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</si>
  <si>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</si>
  <si>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</si>
  <si>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</si>
  <si>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</si>
  <si>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</si>
  <si>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</si>
  <si>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</si>
  <si>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</si>
  <si>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</si>
  <si>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</si>
  <si>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</si>
  <si>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</si>
  <si>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</si>
  <si>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</si>
  <si>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</si>
  <si>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</si>
  <si>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</si>
  <si>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</si>
  <si>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</si>
  <si>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</si>
  <si>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</si>
  <si>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</si>
  <si>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</si>
  <si>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</si>
  <si>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</si>
  <si>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</si>
  <si>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</si>
  <si>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</si>
  <si>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</si>
  <si>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</si>
  <si>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</si>
  <si>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</si>
  <si>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</si>
  <si>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</si>
  <si>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</si>
  <si>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</si>
  <si>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</si>
  <si>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</si>
  <si>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</si>
  <si>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</si>
  <si>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</si>
  <si>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</si>
  <si>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</si>
  <si>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</si>
  <si>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</si>
  <si>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</si>
  <si>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</si>
  <si>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</si>
  <si>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</si>
  <si>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</si>
  <si>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</si>
  <si>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</si>
  <si>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</si>
  <si>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</si>
  <si>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</si>
  <si>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</si>
  <si>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</si>
  <si>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</si>
  <si>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</si>
  <si>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</si>
  <si>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</si>
  <si>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</si>
  <si>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</si>
  <si>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</si>
  <si>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</si>
  <si>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</si>
  <si>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</si>
  <si>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</si>
  <si>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</si>
  <si>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</si>
  <si>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</si>
  <si>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</si>
  <si>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</si>
  <si>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</si>
  <si>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</si>
  <si>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</si>
  <si>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</si>
  <si>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</si>
  <si>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</si>
  <si>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</si>
  <si>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</si>
  <si>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</si>
  <si>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</si>
  <si>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</si>
  <si>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</si>
  <si>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</si>
  <si>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</si>
  <si>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</si>
  <si>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</si>
  <si>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</si>
  <si>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</si>
  <si>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</si>
  <si>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</si>
  <si>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</si>
  <si>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</si>
  <si>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</si>
  <si>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</si>
  <si>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</si>
  <si>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</si>
  <si>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</si>
  <si>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</si>
  <si>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</si>
  <si>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</si>
  <si>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</si>
  <si>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</si>
  <si>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</si>
  <si>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</si>
  <si>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</si>
  <si>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</si>
  <si>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</si>
  <si>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</si>
  <si>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</si>
  <si>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</si>
  <si>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</si>
  <si>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</si>
  <si>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</si>
  <si>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</si>
  <si>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</si>
  <si>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</si>
  <si>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</si>
  <si>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</si>
  <si>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</si>
  <si>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</si>
  <si>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</si>
  <si>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</si>
  <si>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</si>
  <si>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</si>
  <si>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</si>
  <si>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</si>
  <si>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</si>
  <si>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</si>
  <si>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</si>
  <si>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</si>
  <si>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</si>
  <si>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</si>
  <si>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</si>
  <si>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</si>
  <si>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</si>
  <si>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</si>
  <si>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</si>
  <si>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</si>
  <si>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</si>
  <si>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</si>
  <si>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</si>
  <si>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</si>
  <si>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</si>
  <si>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</si>
  <si>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</si>
  <si>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</si>
  <si>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</si>
  <si>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</si>
  <si>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</si>
  <si>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</si>
  <si>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</si>
  <si>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</si>
  <si>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</si>
  <si>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</si>
  <si>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</si>
  <si>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</si>
  <si>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</si>
  <si>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</si>
  <si>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</si>
  <si>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</si>
  <si>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</si>
  <si>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</si>
  <si>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</si>
  <si>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</si>
  <si>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</si>
  <si>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</si>
  <si>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</si>
  <si>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</si>
  <si>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</si>
  <si>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</si>
  <si>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</si>
  <si>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</si>
  <si>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</si>
  <si>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</si>
  <si>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</si>
  <si>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</si>
  <si>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</si>
  <si>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</si>
  <si>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</si>
  <si>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</si>
  <si>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</si>
  <si>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</si>
  <si>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</si>
  <si>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</si>
  <si>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</si>
  <si>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</si>
  <si>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</si>
  <si>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</si>
  <si>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</si>
  <si>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</si>
  <si>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</si>
  <si>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</si>
  <si>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</si>
  <si>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</si>
  <si>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</si>
  <si>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</si>
  <si>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</si>
  <si>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</si>
  <si>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</si>
  <si>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</si>
  <si>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</si>
  <si>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</si>
  <si>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</si>
  <si>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</si>
  <si>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</si>
  <si>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</si>
  <si>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</si>
  <si>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</si>
  <si>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</si>
  <si>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</si>
  <si>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</si>
  <si>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</si>
  <si>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</si>
  <si>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</si>
  <si>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</si>
  <si>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</si>
  <si>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</si>
  <si>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</si>
  <si>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</si>
  <si>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</si>
  <si>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</si>
  <si>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</si>
  <si>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</si>
  <si>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</si>
  <si>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</si>
  <si>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</si>
  <si>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</si>
  <si>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</si>
  <si>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</si>
  <si>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</si>
  <si>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</si>
  <si>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</si>
  <si>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</si>
  <si>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</si>
  <si>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</si>
  <si>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</si>
  <si>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</si>
  <si>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</si>
  <si>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</si>
  <si>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</si>
  <si>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</si>
  <si>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</si>
  <si>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</si>
  <si>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</si>
  <si>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</si>
  <si>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</si>
  <si>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</si>
  <si>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</si>
  <si>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</si>
  <si>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</si>
  <si>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</si>
  <si>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</si>
  <si>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</si>
  <si>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</si>
  <si>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</si>
  <si>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</si>
  <si>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</si>
  <si>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</si>
  <si>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</si>
  <si>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</si>
  <si>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</si>
  <si>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</si>
  <si>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</si>
  <si>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</si>
  <si>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</si>
  <si>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</si>
  <si>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</si>
  <si>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</si>
  <si>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</si>
  <si>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</si>
  <si>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</si>
  <si>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</si>
  <si>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</si>
  <si>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</si>
  <si>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</si>
  <si>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</si>
  <si>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</si>
  <si>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</si>
  <si>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</si>
  <si>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</si>
  <si>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</si>
  <si>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</si>
  <si>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</si>
  <si>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</si>
  <si>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</si>
  <si>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</si>
  <si>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</si>
  <si>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</si>
  <si>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</si>
  <si>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</si>
  <si>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</si>
  <si>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</si>
  <si>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</si>
  <si>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</si>
  <si>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</si>
  <si>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</si>
  <si>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</si>
  <si>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</si>
  <si>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</si>
  <si>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</si>
  <si>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</si>
  <si>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</si>
  <si>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</si>
  <si>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</si>
  <si>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</si>
  <si>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</si>
  <si>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</si>
  <si>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</si>
  <si>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</si>
  <si>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</si>
  <si>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</si>
  <si>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</si>
  <si>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</si>
  <si>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</si>
  <si>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</si>
  <si>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</si>
  <si>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</si>
  <si>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</si>
  <si>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</si>
  <si>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</si>
  <si>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</si>
  <si>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</si>
  <si>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</si>
  <si>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</si>
  <si>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</si>
  <si>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</si>
  <si>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</si>
  <si>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</si>
  <si>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</si>
  <si>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</si>
  <si>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</si>
  <si>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</si>
  <si>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</si>
  <si>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</si>
  <si>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</si>
  <si>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</si>
  <si>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</si>
  <si>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</si>
  <si>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</si>
  <si>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</si>
  <si>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</si>
  <si>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</si>
  <si>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</si>
  <si>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</si>
  <si>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</si>
  <si>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</si>
  <si>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</si>
  <si>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</si>
  <si>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</si>
  <si>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</si>
  <si>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</si>
  <si>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</si>
  <si>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</si>
  <si>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</si>
  <si>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</si>
  <si>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</si>
  <si>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</si>
  <si>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</si>
  <si>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</si>
  <si>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</si>
  <si>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</si>
  <si>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</si>
  <si>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</si>
  <si>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</si>
  <si>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</si>
  <si>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</si>
  <si>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</si>
  <si>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</si>
  <si>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</si>
  <si>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</si>
  <si>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</si>
  <si>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</si>
  <si>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</si>
  <si>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</si>
  <si>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</si>
  <si>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</si>
  <si>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</si>
  <si>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</si>
  <si>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</si>
  <si>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</si>
  <si>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</si>
  <si>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</si>
  <si>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</si>
  <si>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</si>
  <si>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</si>
  <si>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</si>
  <si>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</si>
  <si>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</si>
  <si>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</si>
  <si>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</si>
  <si>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</si>
  <si>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</si>
  <si>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</si>
  <si>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</si>
  <si>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</si>
  <si>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</si>
  <si>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</si>
  <si>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</si>
  <si>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</si>
  <si>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</si>
  <si>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</si>
  <si>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</si>
  <si>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</si>
  <si>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</si>
  <si>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</si>
  <si>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</si>
  <si>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</si>
  <si>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</si>
  <si>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</si>
  <si>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</si>
  <si>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</si>
  <si>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</si>
  <si>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</si>
  <si>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</si>
  <si>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</si>
  <si>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</si>
  <si>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</si>
  <si>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</si>
  <si>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</si>
  <si>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</si>
  <si>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</si>
  <si>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</si>
  <si>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</si>
  <si>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</si>
  <si>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</si>
  <si>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</si>
  <si>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</si>
  <si>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</si>
  <si>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</si>
  <si>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</si>
  <si>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</si>
  <si>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</si>
  <si>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</si>
  <si>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</si>
  <si>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</si>
  <si>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</si>
  <si>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</si>
  <si>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</si>
  <si>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</si>
  <si>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</si>
  <si>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</si>
  <si>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</si>
  <si>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</si>
  <si>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</si>
  <si>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</si>
  <si>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</si>
  <si>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</si>
  <si>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</si>
  <si>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</si>
  <si>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</si>
  <si>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</si>
  <si>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</si>
  <si>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</si>
  <si>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</si>
  <si>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</si>
  <si>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</si>
  <si>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</si>
  <si>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</si>
  <si>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</si>
  <si>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</si>
  <si>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</si>
  <si>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</si>
  <si>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</si>
  <si>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</si>
  <si>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</si>
  <si>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</si>
  <si>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</si>
  <si>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</si>
  <si>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</si>
  <si>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</si>
  <si>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</si>
  <si>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</si>
  <si>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</si>
  <si>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</si>
  <si>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</si>
  <si>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</si>
  <si>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</si>
  <si>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</si>
  <si>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</si>
  <si>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</si>
  <si>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</si>
  <si>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</si>
  <si>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</si>
  <si>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</si>
  <si>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</si>
  <si>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</si>
  <si>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</si>
  <si>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</si>
  <si>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</si>
  <si>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</si>
  <si>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</si>
  <si>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</si>
  <si>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</si>
  <si>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</si>
  <si>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</si>
  <si>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</si>
  <si>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</si>
  <si>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</si>
  <si>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</si>
  <si>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</si>
  <si>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</si>
  <si>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</si>
  <si>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</si>
  <si>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</si>
  <si>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</si>
  <si>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</si>
  <si>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</si>
  <si>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</si>
  <si>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</si>
  <si>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</si>
  <si>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</si>
  <si>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</si>
  <si>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</si>
  <si>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</si>
  <si>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</si>
  <si>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</si>
  <si>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</si>
  <si>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</si>
  <si>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</si>
  <si>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</si>
  <si>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</si>
  <si>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</si>
  <si>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</si>
  <si>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</si>
  <si>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</si>
  <si>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</si>
  <si>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</si>
  <si>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</si>
  <si>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</si>
  <si>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</si>
  <si>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</si>
  <si>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</si>
  <si>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</si>
  <si>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</si>
  <si>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</si>
  <si>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</si>
  <si>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</si>
  <si>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</si>
  <si>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</si>
  <si>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</si>
  <si>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</si>
  <si>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</si>
  <si>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</si>
  <si>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</si>
  <si>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</si>
  <si>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</si>
  <si>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</si>
  <si>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</si>
  <si>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</si>
  <si>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</si>
  <si>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</si>
  <si>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</si>
  <si>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</si>
  <si>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</si>
  <si>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</si>
  <si>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</si>
  <si>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</si>
  <si>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</si>
  <si>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</si>
  <si>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</si>
  <si>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</si>
  <si>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</si>
  <si>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</si>
  <si>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</si>
  <si>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</si>
  <si>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</si>
  <si>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</si>
  <si>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</si>
  <si>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</si>
  <si>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</si>
  <si>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</si>
  <si>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</si>
  <si>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</si>
  <si>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</si>
  <si>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</si>
  <si>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</si>
  <si>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</si>
  <si>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</si>
  <si>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</si>
  <si>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</si>
  <si>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</si>
  <si>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</si>
  <si>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</si>
  <si>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</si>
  <si>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</si>
  <si>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</si>
  <si>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</si>
  <si>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</si>
  <si>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</si>
  <si>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</si>
  <si>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</si>
  <si>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</si>
  <si>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</si>
  <si>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</si>
  <si>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</si>
  <si>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</si>
  <si>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</si>
  <si>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</si>
  <si>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</si>
  <si>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</si>
  <si>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</si>
  <si>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</si>
  <si>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</si>
  <si>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</si>
  <si>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</si>
  <si>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</si>
  <si>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</si>
  <si>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</si>
  <si>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</si>
  <si>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</si>
  <si>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</si>
  <si>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</si>
  <si>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</si>
  <si>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</si>
  <si>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</si>
  <si>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</si>
  <si>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</si>
  <si>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</si>
  <si>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</si>
  <si>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</si>
  <si>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</si>
  <si>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</si>
  <si>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</si>
  <si>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</si>
  <si>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</si>
  <si>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</si>
  <si>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</si>
  <si>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</si>
  <si>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</si>
  <si>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</si>
  <si>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</si>
  <si>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</si>
  <si>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</si>
  <si>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</si>
  <si>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</si>
  <si>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</si>
  <si>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</si>
  <si>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</si>
  <si>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</si>
  <si>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</si>
  <si>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</si>
  <si>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</si>
  <si>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</si>
  <si>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</si>
  <si>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</si>
  <si>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</si>
  <si>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</si>
  <si>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</si>
  <si>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</si>
  <si>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</si>
  <si>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</si>
  <si>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</si>
  <si>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</si>
  <si>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</si>
  <si>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</si>
  <si>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</si>
  <si>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</si>
  <si>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</si>
  <si>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</si>
  <si>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</si>
  <si>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</si>
  <si>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</si>
  <si>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</si>
  <si>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</si>
  <si>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</si>
  <si>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</si>
  <si>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</si>
  <si>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</si>
  <si>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</si>
  <si>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</si>
  <si>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</si>
  <si>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</si>
  <si>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</si>
  <si>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</si>
  <si>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</si>
  <si>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</si>
  <si>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</si>
  <si>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</si>
  <si>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</si>
  <si>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</si>
  <si>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</si>
  <si>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</si>
  <si>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</si>
  <si>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</si>
  <si>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</si>
  <si>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</si>
  <si>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</si>
  <si>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</si>
  <si>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</si>
  <si>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</si>
  <si>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</si>
  <si>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</si>
  <si>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</si>
  <si>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</si>
  <si>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</si>
  <si>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</si>
  <si>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</si>
  <si>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</si>
  <si>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</si>
  <si>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</si>
  <si>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</si>
  <si>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</si>
  <si>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</si>
  <si>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</si>
  <si>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</si>
  <si>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</si>
  <si>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</si>
  <si>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</si>
  <si>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</si>
  <si>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</si>
  <si>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</si>
  <si>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</si>
  <si>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</si>
  <si>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</si>
  <si>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</si>
  <si>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</si>
  <si>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</si>
  <si>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</si>
  <si>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</si>
  <si>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</si>
  <si>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</si>
  <si>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</si>
  <si>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</si>
  <si>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</si>
  <si>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</si>
  <si>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</si>
  <si>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</si>
  <si>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</si>
  <si>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</si>
  <si>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</si>
  <si>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</si>
  <si>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</si>
  <si>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</si>
  <si>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</si>
  <si>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</si>
  <si>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</si>
  <si>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</si>
  <si>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</si>
  <si>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</si>
  <si>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</si>
  <si>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</si>
  <si>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</si>
  <si>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</si>
  <si>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</si>
  <si>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</si>
  <si>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</si>
  <si>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</si>
  <si>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</si>
  <si>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</si>
  <si>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</si>
  <si>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</si>
  <si>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</si>
  <si>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</si>
  <si>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</si>
  <si>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</si>
  <si>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</si>
  <si>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</si>
  <si>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</si>
  <si>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</si>
  <si>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</si>
  <si>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</si>
  <si>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</si>
  <si>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</si>
  <si>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</si>
  <si>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</si>
  <si>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</si>
  <si>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</si>
  <si>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</si>
  <si>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</si>
  <si>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</si>
  <si>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</si>
  <si>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</si>
  <si>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</si>
  <si>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</si>
  <si>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</si>
  <si>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</si>
  <si>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</si>
  <si>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</si>
  <si>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</si>
  <si>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</si>
  <si>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</si>
  <si>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</si>
  <si>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</si>
  <si>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</si>
  <si>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</si>
  <si>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</si>
  <si>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</si>
  <si>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</si>
  <si>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</si>
  <si>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</si>
  <si>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</si>
  <si>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</si>
  <si>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</si>
  <si>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</si>
  <si>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</si>
  <si>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</si>
  <si>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</si>
  <si>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</si>
  <si>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</si>
  <si>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</si>
  <si>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</si>
  <si>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</si>
  <si>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</si>
  <si>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</si>
  <si>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</si>
  <si>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</si>
  <si>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</si>
  <si>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</si>
  <si>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</si>
  <si>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</si>
  <si>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</si>
  <si>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</si>
  <si>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</si>
  <si>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</si>
  <si>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</si>
  <si>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</si>
  <si>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</si>
  <si>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</si>
  <si>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</si>
  <si>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</si>
  <si>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</si>
  <si>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</si>
  <si>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</si>
  <si>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</si>
  <si>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</si>
  <si>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</si>
  <si>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</si>
  <si>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</si>
  <si>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</si>
  <si>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</si>
  <si>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</si>
  <si>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</si>
  <si>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</si>
  <si>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</si>
  <si>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</si>
  <si>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</si>
  <si>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</si>
  <si>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</si>
  <si>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</si>
  <si>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</si>
  <si>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</si>
  <si>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</si>
  <si>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</si>
  <si>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</si>
  <si>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</si>
  <si>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</si>
  <si>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</si>
  <si>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</si>
  <si>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</si>
  <si>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</si>
  <si>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</si>
  <si>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</si>
  <si>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</si>
  <si>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</si>
  <si>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</si>
  <si>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</si>
  <si>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</si>
  <si>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</si>
  <si>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</si>
  <si>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</si>
  <si>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</si>
  <si>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</si>
  <si>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</si>
  <si>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</si>
  <si>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</si>
  <si>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</si>
  <si>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</si>
  <si>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</si>
  <si>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</si>
  <si>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</si>
  <si>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</si>
  <si>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</si>
  <si>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</si>
  <si>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</si>
  <si>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</si>
  <si>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</si>
  <si>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</si>
  <si>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</si>
  <si>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</si>
  <si>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</si>
  <si>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</si>
  <si>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</si>
  <si>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</si>
  <si>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</si>
  <si>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</si>
  <si>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</si>
  <si>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</si>
  <si>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</si>
  <si>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</si>
  <si>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</si>
  <si>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</si>
  <si>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</si>
  <si>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</si>
  <si>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</si>
  <si>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</si>
  <si>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</si>
  <si>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</si>
  <si>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</si>
  <si>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</si>
  <si>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</si>
  <si>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</si>
  <si>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</si>
  <si>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</si>
  <si>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</si>
  <si>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</si>
  <si>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</si>
  <si>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</si>
  <si>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</si>
  <si>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</si>
  <si>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</si>
  <si>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</si>
  <si>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</si>
  <si>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</si>
  <si>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</si>
  <si>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</si>
  <si>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</si>
  <si>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</si>
  <si>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</si>
  <si>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</si>
  <si>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</si>
  <si>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</si>
  <si>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</si>
  <si>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</si>
  <si>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</si>
  <si>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</si>
  <si>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</si>
  <si>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</si>
  <si>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</si>
  <si>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</si>
  <si>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</si>
  <si>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</si>
  <si>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</si>
  <si>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</si>
  <si>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</si>
  <si>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</si>
  <si>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</si>
  <si>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</si>
  <si>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</si>
  <si>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</si>
  <si>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</si>
  <si>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</si>
  <si>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</si>
  <si>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</si>
  <si>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</si>
  <si>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</si>
  <si>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</si>
  <si>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</si>
  <si>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</si>
  <si>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</si>
  <si>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</si>
  <si>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</si>
  <si>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</si>
  <si>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</si>
  <si>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</si>
  <si>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</si>
  <si>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</si>
  <si>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</si>
  <si>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</si>
  <si>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</si>
  <si>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</si>
  <si>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</si>
  <si>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</si>
  <si>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</si>
  <si>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</si>
  <si>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</si>
  <si>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</si>
  <si>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</si>
  <si>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</si>
  <si>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</si>
  <si>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</si>
  <si>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</si>
  <si>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</si>
  <si>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</si>
  <si>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</si>
  <si>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</si>
  <si>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</si>
  <si>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</si>
  <si>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</si>
  <si>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</si>
  <si>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</si>
  <si>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</si>
  <si>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</si>
  <si>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</si>
  <si>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</si>
  <si>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</si>
  <si>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</si>
  <si>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</si>
  <si>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</si>
  <si>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</si>
  <si>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</si>
  <si>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</si>
  <si>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</si>
  <si>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</si>
  <si>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</si>
  <si>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</si>
  <si>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</si>
  <si>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</si>
  <si>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</si>
  <si>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</si>
  <si>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</si>
  <si>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</si>
  <si>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</si>
  <si>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</si>
  <si>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</si>
  <si>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</si>
  <si>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</si>
  <si>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</si>
  <si>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</si>
  <si>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</si>
  <si>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</si>
  <si>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</si>
  <si>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</si>
  <si>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</si>
  <si>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</si>
  <si>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</si>
  <si>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</si>
  <si>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</si>
  <si>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</si>
  <si>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</si>
  <si>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</si>
  <si>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</si>
  <si>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</si>
  <si>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</si>
  <si>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</si>
  <si>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</si>
  <si>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</si>
  <si>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</si>
  <si>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</si>
  <si>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</si>
  <si>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</si>
  <si>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</si>
  <si>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</si>
  <si>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</si>
  <si>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</si>
  <si>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</si>
  <si>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</si>
  <si>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</si>
  <si>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</si>
  <si>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</si>
  <si>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</si>
  <si>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</si>
  <si>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</si>
  <si>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</si>
  <si>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</si>
  <si>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</si>
  <si>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</si>
  <si>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</si>
  <si>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</si>
  <si>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</si>
  <si>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</si>
  <si>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</si>
  <si>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</si>
  <si>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</si>
  <si>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</si>
  <si>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</si>
  <si>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</si>
  <si>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</si>
  <si>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</si>
  <si>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</si>
  <si>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</si>
  <si>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</si>
  <si>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</si>
  <si>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</si>
  <si>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</si>
  <si>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</si>
  <si>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</si>
  <si>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</si>
  <si>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</si>
  <si>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</si>
  <si>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</si>
  <si>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</si>
  <si>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</si>
  <si>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</si>
  <si>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</si>
  <si>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</si>
  <si>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</si>
  <si>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</si>
  <si>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</si>
  <si>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</si>
  <si>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</si>
  <si>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</si>
  <si>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</si>
  <si>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</si>
  <si>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</si>
  <si>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</si>
  <si>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</si>
  <si>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</si>
  <si>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</si>
  <si>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</si>
  <si>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</si>
  <si>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</si>
  <si>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</si>
  <si>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</si>
  <si>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</si>
  <si>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</si>
  <si>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</si>
  <si>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</si>
  <si>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</si>
  <si>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</si>
  <si>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</si>
  <si>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</si>
  <si>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</si>
  <si>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</si>
  <si>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</si>
  <si>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</si>
  <si>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</si>
  <si>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</si>
  <si>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</si>
  <si>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</si>
  <si>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</si>
  <si>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</si>
  <si>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</si>
  <si>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</si>
  <si>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</si>
  <si>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</si>
  <si>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</si>
  <si>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</si>
  <si>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</si>
  <si>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</si>
  <si>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</si>
  <si>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</si>
  <si>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</si>
  <si>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</si>
  <si>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</si>
  <si>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</si>
  <si>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</si>
  <si>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</si>
  <si>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</si>
  <si>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</si>
  <si>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</si>
  <si>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</si>
  <si>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</si>
  <si>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</si>
  <si>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</si>
  <si>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</si>
  <si>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</si>
  <si>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</si>
  <si>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</si>
  <si>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</si>
  <si>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</si>
  <si>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</si>
  <si>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</si>
  <si>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</si>
  <si>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</si>
  <si>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</si>
  <si>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</si>
  <si>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</si>
  <si>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</si>
  <si>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</si>
  <si>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</si>
  <si>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</si>
  <si>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</si>
  <si>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</si>
  <si>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</si>
  <si>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</si>
  <si>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</si>
  <si>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</si>
  <si>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</si>
  <si>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</si>
  <si>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</si>
  <si>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</si>
  <si>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</si>
  <si>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</si>
  <si>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</si>
  <si>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</si>
  <si>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</si>
  <si>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</si>
  <si>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</si>
  <si>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</si>
  <si>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</si>
  <si>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</si>
  <si>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</si>
  <si>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</si>
  <si>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</si>
  <si>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</si>
  <si>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</si>
  <si>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</si>
  <si>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</si>
  <si>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</si>
  <si>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</si>
  <si>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</si>
  <si>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</si>
  <si>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</si>
  <si>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</si>
  <si>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</si>
  <si>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</si>
  <si>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</si>
  <si>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</si>
  <si>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</si>
  <si>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</si>
  <si>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</si>
  <si>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</si>
  <si>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</si>
  <si>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</si>
  <si>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</si>
  <si>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</si>
  <si>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</si>
  <si>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</si>
  <si>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</si>
  <si>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</si>
  <si>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</si>
  <si>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</si>
  <si>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</si>
  <si>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</si>
  <si>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</si>
  <si>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</si>
  <si>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</si>
  <si>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</si>
  <si>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</si>
  <si>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</si>
  <si>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</si>
  <si>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</si>
  <si>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</si>
  <si>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</si>
  <si>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</si>
  <si>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</si>
  <si>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</si>
  <si>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</si>
  <si>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</si>
  <si>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</si>
  <si>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</si>
  <si>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</si>
  <si>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</si>
  <si>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</si>
  <si>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</si>
  <si>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</si>
  <si>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</si>
  <si>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</si>
  <si>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</si>
  <si>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</si>
  <si>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</si>
  <si>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</si>
  <si>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</si>
  <si>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</si>
  <si>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</si>
  <si>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</si>
  <si>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</si>
  <si>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</si>
  <si>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</si>
  <si>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</si>
  <si>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</si>
  <si>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</si>
  <si>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</si>
  <si>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</si>
  <si>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</si>
  <si>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</si>
  <si>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</si>
  <si>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</si>
  <si>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</si>
  <si>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</si>
  <si>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</si>
  <si>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</si>
  <si>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</si>
  <si>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</si>
  <si>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</si>
  <si>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</si>
  <si>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</si>
  <si>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</si>
  <si>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</si>
  <si>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</si>
  <si>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</si>
  <si>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</si>
  <si>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</si>
  <si>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</si>
  <si>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</si>
  <si>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</si>
  <si>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</si>
  <si>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</si>
  <si>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</si>
  <si>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</si>
  <si>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</si>
  <si>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</si>
  <si>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</si>
  <si>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</si>
  <si>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</si>
  <si>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</si>
  <si>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</si>
  <si>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</si>
  <si>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</si>
  <si>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</si>
  <si>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</si>
  <si>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</si>
  <si>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</si>
  <si>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</si>
  <si>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</si>
  <si>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</si>
  <si>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</si>
  <si>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</si>
  <si>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</si>
  <si>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</si>
  <si>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</si>
  <si>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</si>
  <si>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</si>
  <si>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</si>
  <si>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</si>
  <si>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</si>
  <si>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</si>
  <si>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</si>
  <si>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</si>
  <si>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</si>
  <si>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</si>
  <si>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</si>
  <si>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</si>
  <si>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</si>
  <si>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</si>
  <si>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</si>
  <si>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</si>
  <si>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</si>
  <si>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</si>
  <si>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</si>
  <si>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</si>
  <si>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</si>
  <si>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</si>
  <si>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</si>
  <si>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</si>
  <si>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</si>
  <si>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</si>
  <si>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</si>
  <si>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</si>
  <si>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</si>
  <si>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</si>
  <si>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</si>
  <si>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</si>
  <si>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</si>
  <si>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</si>
  <si>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</si>
  <si>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</si>
  <si>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</si>
  <si>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</si>
  <si>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</si>
  <si>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</si>
  <si>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</si>
  <si>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</si>
  <si>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</si>
  <si>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</si>
  <si>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</si>
  <si>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</si>
  <si>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</si>
  <si>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</si>
  <si>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</si>
  <si>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</si>
  <si>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</si>
  <si>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</si>
  <si>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</si>
  <si>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</si>
  <si>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</si>
  <si>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</si>
  <si>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</si>
  <si>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</si>
  <si>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</si>
  <si>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</si>
  <si>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</si>
  <si>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</si>
  <si>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</si>
  <si>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</si>
  <si>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</si>
  <si>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</si>
  <si>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</si>
  <si>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</si>
  <si>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</si>
  <si>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</si>
  <si>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</si>
  <si>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</si>
  <si>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</si>
  <si>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</si>
  <si>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</si>
  <si>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</si>
  <si>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</si>
  <si>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</si>
  <si>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</si>
  <si>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</si>
  <si>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</si>
  <si>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</si>
  <si>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</si>
  <si>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</si>
  <si>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</si>
  <si>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</si>
  <si>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</si>
  <si>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</si>
  <si>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</si>
  <si>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</si>
  <si>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</si>
  <si>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</si>
  <si>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</si>
  <si>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</si>
  <si>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</si>
  <si>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</si>
  <si>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</si>
  <si>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</si>
  <si>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</si>
  <si>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</si>
  <si>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</si>
  <si>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</si>
  <si>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</si>
  <si>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</si>
  <si>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</si>
  <si>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</si>
  <si>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</si>
  <si>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</si>
  <si>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</si>
  <si>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</si>
  <si>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</si>
  <si>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</si>
  <si>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</si>
  <si>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</si>
  <si>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</si>
  <si>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</si>
  <si>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</si>
  <si>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</si>
  <si>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</si>
  <si>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</si>
  <si>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</si>
  <si>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</si>
  <si>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</si>
  <si>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</si>
  <si>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</si>
  <si>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</si>
  <si>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</si>
  <si>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</si>
  <si>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</si>
  <si>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</si>
  <si>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</si>
  <si>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</si>
  <si>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</si>
  <si>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</si>
  <si>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</si>
  <si>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</si>
  <si>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</si>
  <si>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</si>
  <si>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</si>
  <si>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</si>
  <si>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</si>
  <si>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</si>
  <si>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</si>
  <si>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</si>
  <si>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</si>
  <si>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</si>
  <si>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</si>
  <si>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</si>
  <si>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</si>
  <si>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</si>
  <si>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</si>
  <si>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</si>
  <si>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</si>
  <si>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</si>
  <si>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</si>
  <si>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</si>
  <si>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</si>
  <si>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</si>
  <si>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</si>
  <si>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</si>
  <si>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</si>
  <si>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</si>
  <si>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</si>
  <si>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</si>
  <si>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</si>
  <si>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</si>
  <si>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</si>
  <si>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</si>
  <si>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</si>
  <si>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</si>
  <si>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</si>
  <si>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</si>
  <si>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</si>
  <si>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</si>
  <si>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</si>
  <si>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</si>
  <si>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</si>
  <si>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</si>
  <si>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</si>
  <si>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</si>
  <si>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</si>
  <si>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</si>
  <si>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</si>
  <si>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</si>
  <si>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</si>
  <si>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</si>
  <si>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</si>
  <si>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</si>
  <si>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</si>
  <si>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</si>
  <si>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</si>
  <si>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</si>
  <si>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</si>
  <si>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</si>
  <si>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</si>
  <si>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</si>
  <si>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</si>
  <si>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</si>
  <si>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</si>
  <si>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</si>
  <si>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</si>
  <si>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</si>
  <si>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</si>
  <si>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</si>
  <si>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</si>
  <si>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</si>
  <si>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</si>
  <si>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</si>
  <si>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</si>
  <si>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</si>
  <si>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</si>
  <si>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</si>
  <si>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</si>
  <si>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</si>
  <si>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</si>
  <si>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</si>
  <si>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</si>
  <si>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</si>
  <si>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</si>
  <si>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</si>
  <si>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</si>
  <si>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</si>
  <si>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</si>
  <si>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</si>
  <si>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</si>
  <si>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</si>
  <si>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</si>
  <si>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</si>
  <si>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</si>
  <si>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</si>
  <si>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</si>
  <si>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</si>
  <si>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</si>
  <si>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</si>
  <si>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</si>
  <si>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</si>
  <si>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</si>
  <si>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</si>
  <si>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</si>
  <si>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</si>
  <si>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</si>
  <si>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</si>
  <si>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</si>
  <si>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</si>
  <si>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</si>
  <si>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</si>
  <si>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</si>
  <si>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</si>
  <si>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</si>
  <si>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</si>
  <si>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</si>
  <si>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</si>
  <si>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</si>
  <si>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</si>
  <si>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</si>
  <si>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</si>
  <si>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</si>
  <si>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</si>
  <si>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</si>
  <si>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</si>
  <si>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</si>
  <si>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</si>
  <si>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</si>
  <si>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</si>
  <si>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</si>
  <si>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</si>
  <si>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</si>
  <si>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</si>
  <si>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</si>
  <si>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</si>
  <si>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</si>
  <si>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</si>
  <si>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</si>
  <si>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</si>
  <si>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</si>
  <si>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</si>
  <si>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</si>
  <si>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</si>
  <si>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</si>
  <si>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</si>
  <si>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</si>
  <si>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</si>
  <si>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</si>
  <si>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</si>
  <si>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</si>
  <si>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</si>
  <si>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</si>
  <si>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</si>
  <si>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</si>
  <si>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</si>
  <si>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</si>
  <si>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</si>
  <si>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</si>
  <si>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</si>
  <si>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</si>
  <si>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</si>
  <si>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</si>
  <si>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</si>
  <si>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</si>
  <si>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</si>
  <si>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</si>
  <si>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</si>
  <si>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</si>
  <si>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</si>
  <si>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</si>
  <si>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</si>
  <si>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</si>
  <si>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</si>
  <si>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</si>
  <si>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</si>
  <si>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</si>
  <si>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</si>
  <si>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</si>
  <si>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</si>
  <si>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</si>
  <si>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</si>
  <si>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</si>
  <si>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</si>
  <si>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</si>
  <si>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</si>
  <si>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</si>
  <si>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</si>
  <si>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</si>
  <si>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</si>
  <si>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</si>
  <si>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</si>
  <si>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</si>
  <si>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</si>
  <si>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</si>
  <si>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</si>
  <si>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</si>
  <si>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</si>
  <si>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</si>
  <si>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</si>
  <si>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</si>
  <si>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</si>
  <si>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</si>
  <si>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</si>
  <si>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</si>
  <si>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</si>
  <si>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</si>
  <si>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</si>
  <si>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</si>
  <si>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</si>
  <si>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</si>
  <si>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</si>
  <si>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</si>
  <si>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</si>
  <si>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</si>
  <si>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</si>
  <si>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</si>
  <si>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</si>
  <si>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</si>
  <si>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</si>
  <si>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</si>
  <si>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</si>
  <si>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</si>
  <si>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</si>
  <si>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</si>
  <si>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</si>
  <si>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</si>
  <si>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</si>
  <si>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</si>
  <si>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</si>
  <si>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</si>
  <si>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</si>
  <si>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</si>
  <si>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</si>
  <si>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</si>
  <si>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</si>
  <si>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</si>
  <si>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</si>
  <si>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</si>
  <si>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</si>
  <si>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</si>
  <si>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</si>
  <si>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</si>
  <si>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</si>
  <si>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</si>
  <si>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</si>
  <si>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</si>
  <si>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</si>
  <si>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</si>
  <si>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</si>
  <si>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</si>
  <si>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</si>
  <si>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</si>
  <si>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</si>
  <si>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</si>
  <si>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</si>
  <si>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</si>
  <si>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</si>
  <si>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</si>
  <si>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</si>
  <si>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</si>
  <si>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</si>
  <si>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</si>
  <si>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</si>
  <si>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</si>
  <si>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</si>
  <si>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</si>
  <si>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</si>
  <si>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</si>
  <si>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</si>
  <si>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</si>
  <si>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</si>
  <si>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</si>
  <si>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</si>
  <si>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</si>
  <si>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</si>
  <si>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</si>
  <si>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</si>
  <si>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</si>
  <si>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</si>
  <si>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</si>
  <si>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</si>
  <si>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</si>
  <si>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</si>
  <si>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</si>
  <si>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</si>
  <si>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</si>
  <si>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</si>
  <si>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</si>
  <si>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</si>
  <si>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</si>
  <si>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</si>
  <si>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</si>
  <si>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</si>
  <si>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</si>
  <si>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</si>
  <si>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</si>
  <si>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</si>
  <si>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</si>
  <si>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</si>
  <si>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</si>
  <si>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</si>
  <si>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</si>
  <si>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</si>
  <si>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</si>
  <si>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</si>
  <si>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</si>
  <si>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</si>
  <si>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</si>
  <si>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</si>
  <si>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</si>
  <si>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</si>
  <si>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</si>
  <si>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</si>
  <si>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</si>
  <si>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</si>
  <si>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</si>
  <si>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</si>
  <si>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</si>
  <si>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</si>
  <si>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</si>
  <si>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</si>
  <si>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</si>
  <si>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</si>
  <si>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</si>
  <si>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</si>
  <si>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</si>
  <si>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</si>
  <si>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</si>
  <si>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</si>
  <si>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</si>
  <si>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</si>
  <si>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</si>
  <si>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</si>
  <si>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</si>
  <si>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</si>
  <si>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</si>
  <si>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</si>
  <si>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</si>
  <si>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</si>
  <si>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</si>
  <si>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</si>
  <si>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</si>
  <si>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</si>
  <si>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</si>
  <si>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</si>
  <si>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</si>
  <si>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</si>
  <si>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</si>
  <si>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</si>
  <si>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</si>
  <si>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</si>
  <si>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</si>
  <si>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</si>
  <si>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</si>
  <si>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</si>
  <si>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</si>
  <si>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</si>
  <si>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</si>
  <si>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</si>
  <si>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</si>
  <si>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</si>
  <si>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</si>
  <si>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</si>
  <si>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</si>
  <si>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</si>
  <si>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</si>
  <si>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</si>
  <si>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</si>
  <si>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</si>
  <si>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</si>
  <si>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</si>
  <si>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</si>
  <si>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</si>
  <si>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</si>
  <si>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</si>
  <si>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</si>
  <si>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</si>
  <si>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</si>
  <si>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</si>
  <si>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</si>
  <si>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</si>
  <si>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</si>
  <si>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</si>
  <si>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</si>
  <si>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</si>
  <si>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</si>
  <si>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</si>
  <si>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</si>
  <si>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</si>
  <si>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</si>
  <si>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</si>
  <si>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</si>
  <si>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</si>
  <si>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</si>
  <si>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</si>
  <si>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</si>
  <si>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</si>
  <si>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</si>
  <si>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</si>
  <si>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</si>
  <si>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</si>
  <si>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</si>
  <si>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</si>
  <si>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</si>
  <si>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</si>
  <si>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</si>
  <si>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</si>
  <si>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</si>
  <si>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</si>
  <si>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</si>
  <si>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</si>
  <si>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</si>
  <si>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</si>
  <si>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</si>
  <si>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</si>
  <si>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</si>
  <si>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</si>
  <si>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</si>
  <si>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</si>
  <si>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</si>
  <si>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</si>
  <si>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</si>
  <si>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</si>
  <si>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</si>
  <si>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</si>
  <si>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</si>
  <si>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</si>
  <si>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</si>
  <si>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</si>
  <si>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</si>
  <si>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</si>
  <si>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</si>
  <si>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</si>
  <si>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</si>
  <si>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</si>
  <si>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</si>
  <si>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</si>
  <si>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</si>
  <si>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</si>
  <si>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</si>
  <si>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</si>
  <si>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</si>
  <si>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</si>
  <si>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</si>
  <si>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</si>
  <si>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</si>
  <si>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</si>
  <si>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</si>
  <si>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</si>
  <si>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</si>
  <si>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</si>
  <si>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</si>
  <si>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</si>
  <si>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</si>
  <si>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</si>
  <si>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</si>
  <si>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</si>
  <si>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</si>
  <si>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</si>
  <si>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</si>
  <si>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</si>
  <si>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</si>
  <si>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</si>
  <si>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</si>
  <si>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</si>
  <si>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</si>
  <si>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</si>
  <si>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</si>
  <si>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</si>
  <si>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</si>
  <si>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</si>
  <si>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</si>
  <si>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</si>
  <si>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</si>
  <si>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</si>
  <si>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</si>
  <si>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</si>
  <si>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</si>
  <si>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</si>
  <si>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</si>
  <si>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</si>
  <si>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</si>
  <si>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</si>
  <si>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</si>
  <si>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</si>
  <si>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</si>
  <si>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</si>
  <si>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</si>
  <si>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</si>
  <si>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</si>
  <si>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</si>
  <si>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</si>
  <si>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</si>
  <si>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</si>
  <si>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</si>
  <si>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</si>
  <si>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</si>
  <si>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</si>
  <si>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</si>
  <si>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</si>
  <si>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</si>
  <si>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</si>
  <si>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</si>
  <si>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</si>
  <si>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</si>
  <si>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</si>
  <si>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</si>
  <si>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</si>
  <si>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</si>
  <si>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</si>
  <si>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</si>
  <si>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</si>
  <si>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</si>
  <si>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</si>
  <si>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</si>
  <si>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</si>
  <si>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</si>
  <si>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</si>
  <si>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</si>
  <si>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</si>
  <si>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</si>
  <si>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</si>
  <si>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</si>
  <si>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</si>
  <si>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</si>
  <si>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</si>
  <si>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</si>
  <si>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</si>
  <si>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</si>
  <si>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</si>
  <si>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</si>
  <si>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</si>
  <si>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</si>
  <si>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</si>
  <si>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</si>
  <si>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</si>
  <si>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</si>
  <si>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</si>
  <si>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</si>
  <si>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</si>
  <si>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</si>
  <si>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</si>
  <si>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</si>
  <si>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</si>
  <si>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</si>
  <si>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</si>
  <si>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</si>
  <si>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</si>
  <si>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</si>
  <si>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</si>
  <si>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</si>
  <si>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</si>
  <si>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</si>
  <si>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</si>
  <si>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</si>
  <si>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</si>
  <si>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</si>
  <si>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</si>
  <si>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</si>
  <si>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</si>
  <si>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</si>
  <si>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</si>
  <si>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</si>
  <si>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</si>
  <si>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</si>
  <si>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</si>
  <si>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</si>
  <si>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</si>
  <si>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</si>
  <si>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</si>
  <si>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</si>
  <si>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</si>
  <si>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</si>
  <si>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</si>
  <si>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</si>
  <si>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</si>
  <si>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</si>
  <si>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</si>
  <si>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</si>
  <si>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</si>
  <si>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</si>
  <si>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</si>
  <si>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</si>
  <si>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</si>
  <si>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</si>
  <si>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</si>
  <si>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</si>
  <si>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</si>
  <si>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</si>
  <si>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</si>
  <si>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</si>
  <si>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</si>
  <si>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</si>
  <si>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</si>
  <si>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</si>
  <si>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</si>
  <si>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</si>
  <si>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</si>
  <si>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</si>
  <si>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</si>
  <si>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</si>
  <si>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</si>
  <si>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</si>
  <si>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</si>
  <si>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</si>
  <si>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</si>
  <si>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</si>
  <si>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</si>
  <si>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</si>
  <si>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</si>
  <si>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</si>
  <si>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</si>
  <si>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</si>
  <si>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</si>
  <si>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</si>
  <si>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</si>
  <si>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</si>
  <si>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</si>
  <si>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</si>
  <si>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</si>
  <si>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</si>
  <si>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</si>
  <si>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</si>
  <si>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</si>
  <si>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</si>
  <si>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</si>
  <si>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</si>
  <si>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</si>
  <si>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</si>
  <si>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</si>
  <si>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</si>
  <si>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</si>
  <si>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</si>
  <si>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</si>
  <si>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</si>
  <si>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</si>
  <si>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</si>
  <si>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</si>
  <si>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</si>
  <si>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</si>
  <si>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</si>
  <si>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</si>
  <si>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</si>
  <si>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</si>
  <si>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</si>
  <si>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</si>
  <si>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</si>
  <si>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</si>
  <si>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</si>
  <si>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</si>
  <si>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</si>
  <si>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</si>
  <si>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</si>
  <si>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</si>
  <si>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</si>
  <si>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</si>
  <si>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</si>
  <si>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</si>
  <si>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</si>
  <si>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</si>
  <si>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</si>
  <si>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</si>
  <si>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</si>
  <si>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</si>
  <si>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</si>
  <si>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</si>
  <si>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</si>
  <si>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</si>
  <si>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</si>
  <si>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</si>
  <si>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</si>
  <si>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</si>
  <si>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</si>
  <si>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</si>
  <si>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</si>
  <si>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</si>
  <si>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</si>
  <si>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</si>
  <si>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</si>
  <si>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</si>
  <si>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</si>
  <si>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</si>
  <si>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</si>
  <si>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</si>
  <si>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</si>
  <si>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</si>
  <si>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</si>
  <si>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</si>
  <si>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</si>
  <si>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</si>
  <si>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</si>
  <si>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</si>
  <si>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</si>
  <si>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</si>
  <si>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</si>
  <si>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</si>
  <si>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</si>
  <si>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</si>
  <si>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</si>
  <si>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</si>
  <si>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</si>
  <si>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</si>
  <si>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</si>
  <si>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</si>
  <si>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</si>
  <si>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</si>
  <si>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</si>
  <si>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</si>
  <si>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</si>
  <si>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</si>
  <si>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</si>
  <si>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</si>
  <si>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</si>
  <si>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</si>
  <si>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</si>
  <si>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</si>
  <si>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</si>
  <si>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</si>
  <si>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</si>
  <si>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</si>
  <si>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</si>
  <si>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</si>
  <si>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</si>
  <si>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</si>
  <si>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</si>
  <si>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</si>
  <si>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</si>
  <si>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</si>
  <si>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</si>
  <si>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</si>
  <si>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</si>
  <si>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</si>
  <si>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</si>
  <si>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</si>
  <si>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</si>
  <si>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</si>
  <si>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</si>
  <si>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</si>
  <si>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</si>
  <si>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</si>
  <si>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</si>
  <si>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</si>
  <si>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</si>
  <si>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</si>
  <si>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</si>
  <si>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</si>
  <si>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</si>
  <si>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</si>
  <si>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</si>
  <si>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</si>
  <si>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</si>
  <si>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</si>
  <si>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</si>
  <si>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</si>
  <si>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</si>
  <si>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</si>
  <si>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</si>
  <si>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</si>
  <si>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</si>
  <si>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</si>
  <si>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</si>
  <si>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</si>
  <si>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</si>
  <si>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</si>
  <si>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</si>
  <si>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</si>
  <si>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</si>
  <si>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</si>
  <si>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</si>
  <si>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</si>
  <si>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</si>
  <si>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</si>
  <si>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</si>
  <si>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</si>
  <si>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</si>
  <si>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</si>
  <si>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</si>
  <si>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</si>
  <si>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</si>
  <si>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</si>
  <si>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</si>
  <si>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</si>
  <si>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</si>
  <si>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</si>
  <si>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</si>
  <si>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</si>
  <si>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</si>
  <si>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</si>
  <si>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</si>
  <si>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</si>
  <si>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</si>
  <si>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</si>
  <si>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</si>
  <si>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</si>
  <si>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</si>
  <si>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</si>
  <si>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</si>
  <si>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</si>
  <si>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</si>
  <si>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</si>
  <si>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</si>
  <si>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</si>
  <si>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</si>
  <si>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</si>
  <si>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</si>
  <si>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</si>
  <si>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</si>
  <si>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</si>
  <si>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</si>
  <si>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</si>
  <si>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</si>
  <si>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</si>
  <si>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</si>
  <si>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</si>
  <si>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</si>
  <si>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</si>
  <si>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</si>
  <si>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</si>
  <si>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</si>
  <si>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</si>
  <si>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</si>
  <si>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</si>
  <si>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</si>
  <si>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</si>
  <si>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</si>
  <si>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</si>
  <si>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</si>
  <si>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</si>
  <si>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</si>
  <si>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</si>
  <si>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</si>
  <si>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</si>
  <si>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</si>
  <si>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</si>
  <si>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</si>
  <si>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</si>
  <si>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</si>
  <si>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</si>
  <si>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</si>
  <si>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</si>
  <si>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</si>
  <si>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</si>
  <si>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</si>
  <si>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</si>
  <si>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</si>
  <si>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</si>
  <si>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</si>
  <si>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</si>
  <si>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</si>
  <si>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</si>
  <si>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</si>
  <si>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</si>
  <si>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</si>
  <si>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</si>
  <si>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</si>
  <si>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</si>
  <si>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</si>
  <si>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</si>
  <si>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</si>
  <si>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</si>
  <si>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</si>
  <si>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</si>
  <si>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</si>
  <si>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</si>
  <si>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</si>
  <si>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</si>
  <si>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</si>
  <si>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</si>
  <si>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</si>
  <si>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</si>
  <si>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</si>
  <si>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</si>
  <si>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</si>
  <si>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</si>
  <si>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</si>
  <si>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</si>
  <si>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</si>
  <si>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</si>
  <si>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</si>
  <si>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</si>
  <si>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</si>
  <si>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</si>
  <si>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</si>
  <si>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</si>
  <si>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</si>
  <si>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</si>
  <si>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</si>
  <si>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</si>
  <si>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</si>
  <si>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</si>
  <si>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</si>
  <si>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</si>
  <si>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</si>
  <si>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</si>
  <si>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</si>
  <si>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</si>
  <si>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</si>
  <si>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</si>
  <si>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</si>
  <si>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</si>
  <si>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</si>
  <si>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</si>
  <si>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</si>
  <si>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</si>
  <si>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</si>
  <si>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</si>
  <si>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</si>
  <si>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</si>
  <si>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</si>
  <si>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</si>
  <si>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</si>
  <si>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</si>
  <si>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</si>
  <si>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</si>
  <si>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</si>
  <si>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</si>
  <si>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</si>
  <si>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</si>
  <si>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</si>
  <si>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</si>
  <si>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</si>
  <si>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</si>
  <si>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</si>
  <si>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</si>
  <si>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</si>
  <si>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</si>
  <si>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</si>
  <si>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</si>
  <si>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</si>
  <si>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</si>
  <si>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</si>
  <si>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</si>
  <si>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</si>
  <si>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</si>
  <si>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</si>
  <si>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</si>
  <si>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</si>
  <si>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</si>
  <si>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</si>
  <si>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</si>
  <si>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</si>
  <si>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</si>
  <si>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</si>
  <si>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</si>
  <si>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</si>
  <si>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</si>
  <si>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</si>
  <si>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</si>
  <si>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</si>
  <si>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</si>
  <si>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</si>
  <si>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</si>
  <si>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</si>
  <si>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</si>
  <si>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</si>
  <si>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</si>
  <si>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</si>
  <si>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</si>
  <si>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</si>
  <si>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</si>
  <si>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</si>
  <si>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</si>
  <si>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</si>
  <si>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</si>
  <si>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</si>
  <si>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</si>
  <si>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</si>
  <si>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</si>
  <si>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</si>
  <si>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</si>
  <si>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</si>
  <si>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</si>
  <si>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</si>
  <si>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</si>
  <si>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</si>
  <si>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</si>
  <si>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</si>
  <si>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</si>
  <si>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</si>
  <si>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</si>
  <si>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</si>
  <si>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</si>
  <si>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</si>
  <si>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</si>
  <si>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</si>
  <si>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</si>
  <si>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</si>
  <si>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</si>
  <si>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</si>
  <si>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</si>
  <si>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</si>
  <si>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</si>
  <si>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</si>
  <si>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</si>
  <si>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</si>
  <si>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</si>
  <si>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</si>
  <si>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</si>
  <si>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</si>
  <si>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</si>
  <si>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</si>
  <si>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</si>
  <si>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</si>
  <si>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</si>
  <si>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</si>
  <si>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</si>
  <si>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</si>
  <si>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</si>
  <si>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</si>
  <si>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</si>
  <si>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</si>
  <si>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</si>
  <si>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</si>
  <si>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</si>
  <si>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</si>
  <si>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</si>
  <si>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</si>
  <si>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</si>
  <si>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</si>
  <si>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</si>
  <si>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</si>
  <si>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</si>
  <si>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</si>
  <si>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</si>
  <si>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</si>
  <si>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</si>
  <si>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</si>
  <si>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</si>
  <si>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</si>
  <si>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</si>
  <si>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</si>
  <si>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</si>
  <si>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</si>
  <si>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</si>
  <si>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</si>
  <si>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</si>
  <si>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</si>
  <si>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</si>
  <si>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</si>
  <si>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</si>
  <si>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</si>
  <si>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</si>
  <si>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</si>
  <si>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</si>
  <si>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</si>
  <si>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</si>
  <si>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</si>
  <si>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</si>
  <si>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</si>
  <si>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</si>
  <si>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</si>
  <si>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</si>
  <si>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</si>
  <si>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</si>
  <si>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</si>
  <si>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</si>
  <si>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</si>
  <si>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</si>
  <si>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</si>
  <si>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</si>
  <si>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</si>
  <si>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</si>
  <si>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</si>
  <si>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</si>
  <si>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</si>
  <si>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</si>
  <si>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</si>
  <si>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</si>
  <si>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</si>
  <si>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</si>
  <si>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</si>
  <si>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</si>
  <si>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</si>
  <si>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</si>
  <si>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</si>
  <si>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</si>
  <si>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</si>
  <si>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</si>
  <si>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</si>
  <si>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</si>
  <si>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</si>
  <si>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</si>
  <si>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</si>
  <si>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</si>
  <si>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</si>
  <si>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</si>
  <si>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</si>
  <si>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</si>
  <si>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</si>
  <si>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</si>
  <si>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</si>
  <si>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</si>
  <si>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</si>
  <si>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</si>
  <si>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</si>
  <si>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</si>
  <si>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</si>
  <si>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</si>
  <si>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</si>
  <si>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</si>
  <si>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</si>
  <si>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</si>
  <si>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</si>
  <si>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</si>
  <si>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</si>
  <si>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</si>
  <si>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</si>
  <si>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</si>
  <si>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</si>
  <si>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</si>
  <si>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</si>
  <si>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</si>
  <si>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</si>
  <si>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</si>
  <si>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</si>
  <si>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</si>
  <si>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</si>
  <si>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</si>
  <si>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</si>
  <si>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</si>
  <si>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</si>
  <si>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</si>
  <si>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</si>
  <si>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</si>
  <si>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</si>
  <si>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</si>
  <si>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</si>
  <si>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</si>
  <si>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</si>
  <si>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</si>
  <si>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</si>
  <si>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</si>
  <si>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</si>
  <si>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</si>
  <si>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</si>
  <si>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</si>
  <si>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</si>
  <si>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</si>
  <si>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</si>
  <si>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</si>
  <si>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</si>
  <si>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</si>
  <si>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</si>
  <si>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</si>
  <si>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</si>
  <si>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</si>
  <si>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</si>
  <si>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</si>
  <si>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</si>
  <si>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</si>
  <si>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</si>
  <si>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</si>
  <si>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</si>
  <si>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</si>
  <si>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</si>
  <si>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</si>
  <si>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</si>
  <si>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</si>
  <si>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</si>
  <si>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</si>
  <si>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</si>
  <si>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</si>
  <si>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</si>
  <si>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</si>
  <si>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</si>
  <si>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</si>
  <si>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</si>
  <si>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</si>
  <si>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</si>
  <si>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</si>
  <si>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</si>
  <si>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</si>
  <si>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</si>
  <si>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</si>
  <si>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</si>
  <si>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</si>
  <si>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</si>
  <si>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</si>
  <si>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</si>
  <si>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</si>
  <si>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</si>
  <si>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</si>
  <si>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</si>
  <si>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</si>
  <si>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</si>
  <si>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</si>
  <si>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</si>
  <si>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</si>
  <si>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</si>
  <si>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</si>
  <si>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</si>
  <si>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</si>
  <si>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</si>
  <si>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</si>
  <si>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</si>
  <si>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</si>
  <si>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</si>
  <si>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</si>
  <si>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</si>
  <si>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</si>
  <si>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</si>
  <si>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</si>
  <si>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</si>
  <si>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</si>
  <si>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</si>
  <si>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</si>
  <si>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</si>
  <si>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</si>
  <si>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</si>
  <si>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</si>
  <si>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</si>
  <si>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</si>
  <si>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</si>
  <si>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</si>
  <si>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</si>
  <si>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</si>
  <si>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</si>
  <si>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</si>
  <si>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</si>
  <si>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</si>
  <si>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</si>
  <si>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</si>
  <si>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</si>
  <si>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</si>
  <si>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</si>
  <si>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</si>
  <si>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</si>
  <si>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</si>
  <si>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</si>
  <si>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</si>
  <si>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</si>
  <si>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</si>
  <si>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</si>
  <si>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</si>
  <si>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</si>
  <si>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</si>
  <si>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</si>
  <si>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</si>
  <si>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</si>
  <si>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</si>
  <si>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</si>
  <si>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</si>
  <si>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</si>
  <si>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</si>
  <si>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</si>
  <si>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</si>
  <si>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</si>
  <si>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</si>
  <si>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</si>
  <si>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</si>
  <si>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</si>
  <si>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</si>
  <si>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</si>
  <si>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</si>
  <si>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</si>
  <si>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</si>
  <si>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</si>
  <si>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</si>
  <si>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</si>
  <si>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</si>
  <si>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</si>
  <si>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</si>
  <si>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</si>
  <si>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</si>
  <si>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</si>
  <si>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</si>
  <si>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</si>
  <si>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</si>
  <si>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</si>
  <si>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</si>
  <si>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</si>
  <si>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</si>
  <si>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</si>
  <si>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</si>
  <si>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</si>
  <si>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</si>
  <si>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</si>
  <si>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</si>
  <si>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</si>
  <si>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</si>
  <si>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</si>
  <si>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</si>
  <si>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</si>
  <si>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</si>
  <si>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</si>
  <si>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</si>
  <si>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</si>
  <si>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</si>
  <si>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</si>
  <si>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</si>
  <si>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</si>
  <si>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</si>
  <si>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</si>
  <si>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</si>
  <si>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</si>
  <si>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</si>
  <si>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</si>
  <si>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</si>
  <si>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</si>
  <si>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</si>
  <si>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</si>
  <si>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</si>
  <si>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</si>
  <si>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</si>
  <si>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</si>
  <si>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</si>
  <si>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</si>
  <si>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</si>
  <si>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</si>
  <si>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</si>
  <si>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</si>
  <si>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</si>
  <si>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</si>
  <si>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</si>
  <si>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</si>
  <si>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</si>
  <si>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</si>
  <si>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</si>
  <si>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</si>
  <si>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</si>
  <si>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</si>
  <si>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</si>
  <si>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</si>
  <si>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</si>
  <si>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</si>
  <si>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</si>
  <si>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</si>
  <si>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</si>
  <si>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</si>
  <si>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</si>
  <si>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</si>
  <si>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</si>
  <si>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</si>
  <si>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</si>
  <si>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</si>
  <si>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</si>
  <si>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</si>
  <si>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</si>
  <si>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</si>
  <si>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</si>
  <si>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</si>
  <si>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</si>
  <si>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</si>
  <si>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</si>
  <si>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</si>
  <si>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</si>
  <si>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</si>
  <si>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</si>
  <si>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</si>
  <si>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</si>
  <si>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</si>
  <si>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</si>
  <si>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</si>
  <si>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</si>
  <si>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</si>
  <si>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</si>
  <si>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</si>
  <si>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</si>
  <si>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</si>
  <si>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</si>
  <si>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</si>
  <si>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</si>
  <si>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</si>
  <si>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</si>
  <si>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</si>
  <si>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</si>
  <si>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</si>
  <si>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</si>
  <si>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</si>
  <si>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</si>
  <si>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</si>
  <si>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</si>
  <si>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</si>
  <si>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</si>
  <si>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</si>
  <si>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</si>
  <si>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</si>
  <si>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</si>
  <si>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</si>
  <si>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</si>
  <si>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</si>
  <si>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</si>
  <si>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</si>
  <si>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</si>
  <si>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</si>
  <si>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</si>
  <si>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</si>
  <si>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</si>
  <si>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</si>
  <si>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</si>
  <si>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</si>
  <si>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</si>
  <si>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</si>
  <si>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</si>
  <si>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</si>
  <si>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</si>
  <si>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</si>
  <si>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</si>
  <si>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</si>
  <si>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</si>
  <si>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</si>
  <si>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</si>
  <si>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</si>
  <si>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</si>
  <si>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</si>
  <si>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</si>
  <si>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</si>
  <si>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</si>
  <si>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</si>
  <si>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</si>
  <si>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</si>
  <si>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</si>
  <si>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</si>
  <si>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</si>
  <si>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</si>
  <si>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</si>
  <si>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</si>
  <si>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</si>
  <si>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</si>
  <si>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</si>
  <si>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</si>
  <si>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</si>
  <si>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</si>
  <si>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</si>
  <si>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</si>
  <si>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</si>
  <si>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</si>
  <si>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</si>
  <si>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</si>
  <si>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</si>
  <si>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</si>
  <si>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</si>
  <si>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</si>
  <si>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</si>
  <si>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</si>
  <si>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</si>
  <si>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</si>
  <si>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</si>
  <si>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</si>
  <si>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</si>
  <si>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</si>
  <si>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</si>
  <si>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</si>
  <si>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</si>
  <si>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</si>
  <si>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</si>
  <si>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</si>
  <si>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</si>
  <si>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</si>
  <si>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</si>
  <si>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</si>
  <si>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</si>
  <si>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</si>
  <si>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</si>
  <si>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</si>
  <si>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</si>
  <si>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</si>
  <si>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</si>
  <si>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</si>
  <si>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</si>
  <si>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</si>
  <si>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</si>
  <si>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</si>
  <si>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</si>
  <si>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</si>
  <si>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</si>
  <si>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</si>
  <si>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</si>
  <si>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</si>
  <si>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</si>
  <si>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</si>
  <si>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</si>
  <si>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</si>
  <si>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</si>
  <si>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</si>
  <si>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</si>
  <si>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</si>
  <si>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</si>
  <si>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</si>
  <si>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</si>
  <si>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</si>
  <si>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</si>
  <si>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</si>
  <si>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</si>
  <si>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</si>
  <si>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</si>
  <si>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</si>
  <si>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</si>
  <si>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</si>
  <si>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</si>
  <si>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</si>
  <si>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</si>
  <si>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</si>
  <si>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</si>
  <si>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</si>
  <si>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</si>
  <si>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</si>
  <si>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</si>
  <si>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</si>
  <si>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</si>
  <si>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</si>
  <si>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</si>
  <si>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</si>
  <si>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</si>
  <si>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</si>
  <si>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</si>
  <si>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</si>
  <si>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</si>
  <si>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</si>
  <si>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</si>
  <si>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</si>
  <si>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</si>
  <si>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</si>
  <si>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</si>
  <si>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</si>
  <si>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</si>
  <si>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</si>
  <si>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</si>
  <si>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</si>
  <si>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</si>
  <si>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</si>
  <si>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</si>
  <si>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</si>
  <si>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</si>
  <si>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</si>
  <si>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</si>
  <si>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</si>
  <si>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</si>
  <si>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</si>
  <si>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</si>
  <si>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</si>
  <si>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</si>
  <si>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</si>
  <si>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</si>
  <si>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</si>
  <si>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</si>
  <si>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</si>
  <si>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</si>
  <si>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</si>
  <si>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</si>
  <si>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</si>
  <si>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</si>
  <si>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</si>
  <si>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</si>
  <si>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</si>
  <si>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</si>
  <si>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</si>
  <si>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</si>
  <si>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</si>
  <si>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</si>
  <si>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</si>
  <si>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</si>
  <si>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</si>
  <si>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</si>
  <si>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</si>
  <si>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</si>
  <si>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</si>
  <si>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</si>
  <si>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</si>
  <si>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</si>
  <si>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</si>
  <si>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</si>
  <si>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</si>
  <si>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</si>
  <si>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</si>
  <si>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</si>
  <si>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</si>
  <si>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</si>
  <si>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</si>
  <si>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</si>
  <si>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</si>
  <si>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</si>
  <si>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</si>
  <si>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</si>
  <si>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</si>
  <si>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</si>
  <si>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</si>
  <si>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</si>
  <si>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</si>
  <si>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</si>
  <si>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</si>
  <si>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</si>
  <si>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</si>
  <si>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</si>
  <si>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</si>
  <si>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</si>
  <si>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</si>
  <si>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</si>
  <si>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</si>
  <si>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</si>
  <si>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</si>
  <si>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</si>
  <si>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</si>
  <si>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</si>
  <si>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</si>
  <si>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</si>
  <si>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</si>
  <si>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</si>
  <si>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</si>
  <si>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</si>
  <si>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</si>
  <si>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</si>
  <si>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</si>
  <si>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</si>
  <si>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</si>
  <si>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</si>
  <si>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</si>
  <si>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</si>
  <si>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</si>
  <si>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</si>
  <si>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</si>
  <si>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</si>
  <si>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</si>
  <si>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</si>
  <si>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</si>
  <si>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</si>
  <si>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</si>
  <si>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</si>
  <si>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</si>
  <si>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</si>
  <si>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</si>
  <si>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</si>
  <si>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</si>
  <si>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</si>
  <si>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</si>
  <si>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</si>
  <si>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</si>
  <si>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</si>
  <si>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</si>
  <si>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</si>
  <si>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</si>
  <si>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</si>
  <si>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</si>
  <si>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</si>
  <si>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</si>
  <si>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</si>
  <si>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</si>
  <si>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</si>
  <si>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</si>
  <si>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</si>
  <si>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</si>
  <si>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</si>
  <si>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</si>
  <si>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</si>
  <si>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</si>
  <si>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</si>
  <si>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</si>
  <si>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</si>
  <si>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</si>
  <si>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</si>
  <si>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</si>
  <si>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</si>
  <si>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</si>
  <si>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</si>
  <si>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</si>
  <si>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</si>
  <si>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</si>
  <si>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</si>
  <si>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</si>
  <si>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</si>
  <si>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</si>
  <si>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</si>
  <si>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</si>
  <si>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</si>
  <si>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</si>
  <si>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</si>
  <si>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</si>
  <si>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</si>
  <si>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</si>
  <si>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</si>
  <si>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</si>
  <si>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</si>
  <si>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</si>
  <si>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</si>
  <si>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</si>
  <si>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</si>
  <si>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</si>
  <si>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</si>
  <si>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</si>
  <si>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</si>
  <si>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</si>
  <si>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</si>
  <si>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</si>
  <si>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</si>
  <si>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</si>
  <si>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</si>
  <si>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</si>
  <si>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</si>
  <si>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</si>
  <si>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</si>
  <si>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</si>
  <si>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</si>
  <si>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</si>
  <si>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</si>
  <si>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</si>
  <si>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</si>
  <si>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</si>
  <si>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</si>
  <si>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</si>
  <si>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</si>
  <si>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</si>
  <si>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</si>
  <si>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</si>
  <si>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</si>
  <si>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</si>
  <si>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</si>
  <si>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</si>
  <si>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</si>
  <si>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</si>
  <si>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</si>
  <si>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</si>
  <si>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</si>
  <si>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</si>
  <si>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</si>
  <si>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</si>
  <si>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</si>
  <si>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</si>
  <si>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</si>
  <si>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</si>
  <si>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</si>
  <si>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</si>
  <si>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</si>
  <si>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</si>
  <si>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</si>
  <si>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</si>
  <si>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</si>
  <si>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</si>
  <si>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</si>
  <si>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</si>
  <si>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</si>
  <si>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</si>
  <si>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</si>
  <si>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</si>
  <si>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</si>
  <si>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</si>
  <si>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</si>
  <si>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</si>
  <si>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</si>
  <si>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</si>
  <si>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</si>
  <si>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</si>
  <si>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</si>
  <si>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</si>
  <si>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</si>
  <si>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</si>
  <si>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</si>
  <si>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</si>
  <si>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</si>
  <si>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</si>
  <si>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</si>
  <si>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</si>
  <si>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</si>
  <si>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</si>
  <si>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</si>
  <si>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</si>
  <si>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</si>
  <si>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</si>
  <si>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</si>
  <si>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</si>
  <si>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</si>
  <si>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</si>
  <si>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</si>
  <si>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</si>
  <si>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</si>
  <si>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</si>
  <si>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</si>
  <si>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</si>
  <si>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</si>
  <si>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</si>
  <si>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</si>
  <si>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</si>
  <si>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</si>
  <si>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</si>
  <si>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</si>
  <si>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</si>
  <si>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</si>
  <si>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</si>
  <si>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</si>
  <si>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</si>
  <si>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</si>
  <si>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</si>
  <si>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</si>
  <si>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</si>
  <si>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</si>
  <si>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</si>
  <si>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</si>
  <si>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</si>
  <si>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</si>
  <si>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</si>
  <si>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</si>
  <si>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</si>
  <si>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</si>
  <si>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</si>
  <si>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</si>
  <si>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</si>
  <si>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</si>
  <si>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</si>
  <si>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</si>
  <si>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</si>
  <si>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</si>
  <si>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</si>
  <si>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</si>
  <si>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</si>
  <si>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</si>
  <si>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</si>
  <si>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</si>
  <si>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</si>
  <si>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</si>
  <si>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</si>
  <si>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</si>
  <si>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</si>
  <si>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</si>
  <si>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</si>
  <si>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</si>
  <si>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</si>
  <si>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</si>
  <si>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</si>
  <si>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</si>
  <si>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</si>
  <si>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</si>
  <si>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</si>
  <si>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</si>
  <si>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</si>
  <si>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</si>
  <si>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</si>
  <si>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</si>
  <si>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</si>
  <si>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</si>
  <si>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</si>
  <si>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</si>
  <si>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</si>
  <si>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</si>
  <si>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</si>
  <si>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</si>
  <si>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</si>
  <si>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</si>
  <si>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</si>
  <si>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</si>
  <si>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</si>
  <si>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</si>
  <si>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</si>
  <si>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</si>
  <si>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</si>
  <si>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</si>
  <si>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</si>
  <si>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</si>
  <si>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</si>
  <si>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</si>
  <si>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</si>
  <si>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</si>
  <si>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</si>
  <si>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</si>
  <si>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</si>
  <si>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</si>
  <si>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</si>
  <si>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</si>
  <si>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</si>
  <si>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</si>
  <si>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</si>
  <si>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</si>
  <si>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</si>
  <si>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</si>
  <si>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</si>
  <si>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</si>
  <si>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</si>
  <si>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</si>
  <si>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</si>
  <si>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</si>
  <si>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</si>
  <si>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</si>
  <si>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</si>
  <si>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</si>
  <si>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</si>
  <si>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</si>
  <si>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</si>
  <si>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</si>
  <si>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</si>
  <si>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</si>
  <si>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</si>
  <si>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</si>
  <si>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</si>
  <si>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</si>
  <si>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</si>
  <si>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</si>
  <si>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</si>
  <si>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</si>
  <si>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</si>
  <si>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</si>
  <si>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</si>
  <si>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</si>
  <si>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</si>
  <si>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</si>
  <si>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</si>
  <si>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</si>
  <si>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</si>
  <si>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</si>
  <si>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</si>
  <si>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</si>
  <si>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</si>
  <si>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</si>
  <si>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</si>
  <si>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</si>
  <si>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</si>
  <si>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</si>
  <si>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</si>
  <si>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</si>
  <si>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</si>
  <si>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</si>
  <si>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</si>
  <si>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</si>
  <si>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</si>
  <si>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</si>
  <si>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</si>
  <si>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</si>
  <si>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</si>
  <si>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</si>
  <si>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</si>
  <si>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</si>
  <si>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</si>
  <si>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</si>
  <si>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</si>
  <si>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</si>
  <si>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</si>
  <si>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</si>
  <si>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</si>
  <si>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</si>
  <si>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</si>
  <si>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</si>
  <si>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</si>
  <si>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</si>
  <si>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</si>
  <si>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</si>
  <si>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</si>
  <si>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</si>
  <si>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</si>
  <si>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</si>
  <si>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</si>
  <si>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</si>
  <si>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</si>
  <si>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</si>
  <si>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</si>
  <si>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</si>
  <si>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</si>
  <si>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</si>
  <si>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</si>
  <si>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</si>
  <si>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</si>
  <si>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</si>
  <si>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</si>
  <si>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</si>
  <si>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</si>
  <si>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</si>
  <si>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</si>
  <si>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</si>
  <si>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</si>
  <si>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</si>
  <si>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</si>
  <si>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</si>
  <si>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</si>
  <si>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</si>
  <si>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</si>
  <si>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</si>
  <si>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</si>
  <si>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</si>
  <si>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</si>
  <si>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</si>
  <si>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</si>
  <si>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</si>
  <si>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</si>
  <si>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</si>
  <si>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</si>
  <si>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</si>
  <si>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</si>
  <si>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</si>
  <si>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</si>
  <si>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</si>
  <si>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</si>
  <si>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</si>
  <si>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</si>
  <si>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</si>
  <si>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</si>
  <si>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</si>
  <si>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</si>
  <si>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</si>
  <si>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</si>
  <si>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</si>
  <si>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</si>
  <si>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</si>
  <si>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</si>
  <si>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</si>
  <si>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</si>
  <si>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</si>
  <si>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</si>
  <si>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</si>
  <si>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</si>
  <si>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</si>
  <si>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</si>
  <si>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</si>
  <si>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</si>
  <si>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</si>
  <si>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</si>
  <si>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</si>
  <si>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</si>
  <si>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</si>
  <si>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</si>
  <si>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</si>
  <si>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</si>
  <si>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</si>
  <si>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</si>
  <si>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</si>
  <si>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</si>
  <si>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</si>
  <si>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</si>
  <si>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</si>
  <si>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</si>
  <si>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</si>
  <si>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</si>
  <si>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</si>
  <si>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</si>
  <si>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</si>
  <si>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</si>
  <si>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</si>
  <si>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</si>
  <si>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</si>
  <si>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</si>
  <si>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</si>
  <si>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</si>
  <si>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</si>
  <si>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</si>
  <si>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</si>
  <si>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</si>
  <si>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</si>
  <si>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</si>
  <si>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</si>
  <si>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</si>
  <si>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</si>
  <si>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</si>
  <si>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</si>
  <si>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</si>
  <si>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</si>
  <si>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</si>
  <si>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</si>
  <si>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</si>
  <si>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</si>
  <si>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</si>
  <si>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</si>
  <si>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</si>
  <si>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</si>
  <si>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</si>
  <si>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</si>
  <si>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</si>
  <si>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</si>
  <si>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</si>
  <si>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</si>
  <si>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</si>
  <si>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</si>
  <si>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</si>
  <si>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</si>
  <si>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</si>
  <si>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</si>
  <si>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</si>
  <si>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</si>
  <si>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</si>
  <si>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</si>
  <si>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</si>
  <si>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</si>
  <si>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</si>
  <si>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</si>
  <si>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</si>
  <si>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</si>
  <si>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</si>
  <si>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</si>
  <si>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</si>
  <si>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</si>
  <si>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</si>
  <si>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</si>
  <si>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</si>
  <si>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</si>
  <si>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</si>
  <si>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</si>
  <si>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</si>
  <si>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</si>
  <si>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</si>
  <si>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</si>
  <si>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</si>
  <si>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</si>
  <si>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</si>
  <si>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</si>
  <si>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</si>
  <si>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</si>
  <si>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</si>
  <si>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</si>
  <si>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</si>
  <si>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</si>
  <si>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</si>
  <si>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</si>
  <si>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</si>
  <si>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</si>
  <si>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</si>
  <si>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</si>
  <si>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</si>
  <si>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</si>
  <si>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</si>
  <si>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</si>
  <si>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</si>
  <si>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</si>
  <si>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</si>
  <si>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</si>
  <si>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</si>
  <si>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</si>
  <si>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</si>
  <si>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</si>
  <si>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</si>
  <si>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</si>
  <si>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</si>
  <si>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</si>
  <si>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</si>
  <si>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</si>
  <si>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</si>
  <si>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</si>
  <si>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</si>
  <si>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</si>
  <si>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</si>
  <si>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</si>
  <si>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</si>
  <si>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</si>
  <si>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</si>
  <si>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</si>
  <si>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</si>
  <si>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</si>
  <si>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</si>
  <si>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</si>
  <si>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</si>
  <si>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</si>
  <si>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</si>
  <si>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</si>
  <si>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</si>
  <si>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</si>
  <si>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</si>
  <si>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</si>
  <si>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</si>
  <si>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</si>
  <si>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</si>
  <si>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</si>
  <si>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</si>
  <si>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</si>
  <si>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</si>
  <si>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</si>
  <si>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</si>
  <si>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</si>
  <si>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</si>
  <si>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</si>
  <si>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</si>
  <si>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</si>
  <si>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</si>
  <si>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</si>
  <si>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</si>
  <si>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</si>
  <si>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</si>
  <si>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</si>
  <si>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</si>
  <si>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</si>
  <si>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</si>
  <si>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</si>
  <si>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</si>
  <si>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</si>
  <si>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</si>
  <si>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</si>
  <si>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</si>
  <si>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</si>
  <si>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</si>
  <si>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</si>
  <si>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</si>
  <si>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</si>
  <si>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</si>
  <si>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</si>
  <si>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</si>
  <si>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</si>
  <si>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</si>
  <si>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</si>
  <si>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</si>
  <si>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</si>
  <si>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</si>
  <si>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</si>
  <si>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</si>
  <si>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</si>
  <si>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</si>
  <si>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</si>
  <si>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</si>
  <si>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</si>
  <si>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</si>
  <si>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</si>
  <si>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</si>
  <si>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</si>
  <si>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</si>
  <si>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</si>
  <si>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</si>
  <si>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</si>
  <si>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</si>
  <si>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</si>
  <si>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</si>
  <si>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</si>
  <si>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</si>
  <si>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</si>
  <si>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</si>
  <si>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</si>
  <si>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</si>
  <si>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</si>
  <si>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</si>
  <si>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</si>
  <si>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</si>
  <si>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</si>
  <si>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</si>
  <si>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</si>
  <si>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</si>
  <si>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</si>
  <si>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</si>
  <si>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</si>
  <si>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</si>
  <si>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</si>
  <si>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</si>
  <si>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</si>
  <si>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</si>
  <si>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</si>
  <si>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</si>
  <si>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</si>
  <si>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</si>
  <si>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</si>
  <si>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</si>
  <si>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</si>
  <si>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</si>
  <si>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</si>
  <si>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</si>
  <si>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</si>
  <si>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</si>
  <si>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</si>
  <si>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</si>
  <si>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</si>
  <si>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</si>
  <si>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</si>
  <si>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</si>
  <si>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</si>
  <si>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</si>
  <si>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</si>
  <si>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</si>
  <si>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</si>
  <si>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</si>
  <si>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</si>
  <si>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</si>
  <si>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</si>
  <si>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</si>
  <si>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</si>
  <si>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</si>
  <si>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</si>
  <si>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</si>
  <si>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</si>
  <si>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</si>
  <si>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</si>
  <si>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</si>
  <si>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</si>
  <si>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</si>
  <si>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</si>
  <si>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</si>
  <si>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</si>
  <si>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</si>
  <si>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</si>
  <si>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</si>
  <si>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</si>
  <si>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</si>
  <si>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</si>
  <si>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</si>
  <si>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</si>
  <si>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</si>
  <si>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</si>
  <si>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</si>
  <si>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</si>
  <si>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</si>
  <si>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</si>
  <si>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</si>
  <si>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</si>
  <si>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</si>
  <si>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</si>
  <si>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</si>
  <si>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</si>
  <si>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</si>
  <si>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</si>
  <si>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</si>
  <si>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</si>
  <si>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</si>
  <si>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</si>
  <si>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</si>
  <si>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</si>
  <si>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</si>
  <si>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</si>
  <si>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</si>
  <si>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</si>
  <si>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</si>
  <si>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</si>
  <si>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</si>
  <si>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</si>
  <si>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</si>
  <si>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</si>
  <si>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</si>
  <si>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</si>
  <si>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</si>
  <si>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</si>
  <si>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</si>
  <si>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</si>
  <si>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</si>
  <si>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</si>
  <si>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</si>
  <si>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</si>
  <si>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</si>
  <si>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</si>
  <si>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</si>
  <si>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</si>
  <si>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</si>
  <si>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</si>
  <si>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</si>
  <si>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</si>
  <si>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</si>
  <si>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</si>
  <si>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</si>
  <si>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</si>
  <si>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</si>
  <si>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</si>
  <si>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</si>
  <si>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</si>
  <si>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</si>
  <si>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</si>
  <si>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</si>
  <si>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</si>
  <si>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</si>
  <si>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</si>
  <si>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</si>
  <si>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</si>
  <si>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</si>
  <si>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</si>
  <si>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</si>
  <si>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</si>
  <si>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</si>
  <si>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</si>
  <si>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</si>
  <si>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</si>
  <si>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</si>
  <si>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</si>
  <si>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</si>
  <si>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</si>
  <si>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</si>
  <si>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</si>
  <si>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</si>
  <si>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</si>
  <si>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</si>
  <si>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</si>
  <si>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</si>
  <si>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</si>
  <si>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</si>
  <si>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</si>
  <si>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</si>
  <si>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</si>
  <si>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</si>
  <si>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</si>
  <si>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</si>
  <si>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</si>
  <si>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</si>
  <si>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</si>
  <si>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</si>
  <si>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</si>
  <si>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</si>
  <si>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</si>
  <si>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</si>
  <si>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</si>
  <si>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</si>
  <si>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</si>
  <si>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</si>
  <si>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</si>
  <si>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</si>
  <si>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</si>
  <si>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</si>
  <si>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</si>
  <si>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</si>
  <si>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</si>
  <si>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</si>
  <si>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</si>
  <si>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</si>
  <si>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</si>
  <si>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</si>
  <si>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</si>
  <si>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</si>
  <si>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</si>
  <si>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</si>
  <si>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</si>
  <si>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</si>
  <si>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</si>
  <si>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</si>
  <si>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</si>
  <si>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</si>
  <si>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</si>
  <si>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</si>
  <si>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</si>
  <si>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</si>
  <si>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</si>
  <si>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</si>
  <si>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</si>
  <si>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</si>
  <si>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</si>
  <si>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</si>
  <si>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</si>
  <si>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</si>
  <si>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</si>
  <si>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</si>
  <si>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</si>
  <si>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</si>
  <si>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</si>
  <si>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</si>
  <si>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</si>
  <si>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</si>
  <si>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</si>
  <si>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</si>
  <si>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</si>
  <si>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</si>
  <si>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</si>
  <si>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</si>
  <si>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</si>
  <si>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</si>
  <si>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</si>
  <si>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</si>
  <si>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</si>
  <si>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</si>
  <si>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</si>
  <si>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</si>
  <si>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</si>
  <si>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</si>
  <si>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</si>
  <si>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</si>
  <si>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</si>
  <si>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</si>
  <si>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</si>
  <si>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</si>
  <si>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</si>
  <si>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</si>
  <si>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</si>
  <si>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</si>
  <si>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</si>
  <si>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</si>
  <si>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</si>
  <si>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</si>
  <si>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</si>
  <si>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</si>
  <si>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</si>
  <si>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</si>
  <si>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</si>
  <si>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</si>
  <si>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</si>
  <si>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</si>
  <si>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</si>
  <si>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</si>
  <si>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</si>
  <si>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</si>
  <si>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</si>
  <si>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</si>
  <si>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</si>
  <si>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</si>
  <si>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</si>
  <si>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</si>
  <si>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</si>
  <si>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</si>
  <si>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</si>
  <si>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</si>
  <si>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</si>
  <si>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</si>
  <si>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</si>
  <si>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</si>
  <si>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</si>
  <si>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</si>
  <si>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</si>
  <si>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</si>
  <si>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</si>
  <si>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</si>
  <si>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</si>
  <si>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</si>
  <si>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</si>
  <si>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</si>
  <si>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</si>
  <si>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</si>
  <si>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</si>
  <si>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</si>
  <si>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</si>
  <si>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</si>
  <si>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</si>
  <si>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</si>
  <si>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</si>
  <si>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</si>
  <si>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</si>
  <si>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</si>
  <si>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</si>
  <si>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</si>
  <si>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</si>
  <si>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</si>
  <si>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</si>
  <si>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</si>
  <si>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</si>
  <si>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</si>
  <si>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</si>
  <si>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</si>
  <si>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</si>
  <si>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</si>
  <si>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</si>
  <si>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</si>
  <si>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</si>
  <si>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</si>
  <si>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</si>
  <si>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</si>
  <si>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</si>
  <si>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</si>
  <si>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</si>
  <si>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</si>
  <si>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</si>
  <si>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</si>
  <si>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</si>
  <si>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</si>
  <si>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</si>
  <si>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</si>
  <si>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</si>
  <si>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</si>
  <si>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</si>
  <si>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</si>
  <si>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</si>
  <si>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</si>
  <si>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</si>
  <si>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</si>
  <si>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</si>
  <si>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</si>
  <si>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</si>
  <si>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</si>
  <si>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</si>
  <si>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</si>
  <si>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</si>
  <si>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</si>
  <si>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</si>
  <si>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</si>
  <si>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</si>
  <si>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</si>
  <si>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</si>
  <si>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</si>
  <si>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</si>
  <si>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</si>
  <si>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</si>
  <si>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</si>
  <si>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</si>
  <si>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</si>
  <si>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</si>
  <si>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</si>
  <si>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</si>
  <si>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</si>
  <si>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</si>
  <si>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</si>
  <si>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</si>
  <si>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</si>
  <si>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</si>
  <si>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</si>
  <si>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</si>
  <si>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</si>
  <si>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</si>
  <si>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</si>
  <si>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</si>
  <si>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</si>
  <si>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</si>
  <si>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</si>
  <si>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</si>
  <si>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</si>
  <si>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</si>
  <si>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</si>
  <si>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</si>
  <si>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</si>
  <si>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</si>
  <si>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</si>
  <si>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</si>
  <si>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</si>
  <si>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</si>
  <si>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</si>
  <si>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</si>
  <si>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</si>
  <si>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</si>
  <si>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</si>
  <si>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</si>
  <si>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</si>
  <si>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</si>
  <si>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</si>
  <si>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</si>
  <si>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</si>
  <si>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</si>
  <si>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</si>
  <si>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</si>
  <si>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</si>
  <si>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</si>
  <si>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</si>
  <si>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</si>
  <si>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</si>
  <si>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</si>
  <si>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</si>
  <si>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</si>
  <si>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</si>
  <si>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</si>
  <si>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</si>
  <si>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</si>
  <si>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</si>
  <si>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</si>
  <si>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</si>
  <si>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</si>
  <si>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</si>
  <si>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</si>
  <si>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</si>
  <si>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</si>
  <si>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</si>
  <si>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</si>
  <si>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</si>
  <si>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</si>
  <si>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</si>
  <si>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</si>
  <si>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</si>
  <si>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</si>
  <si>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</si>
  <si>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</si>
  <si>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</si>
  <si>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</si>
  <si>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</si>
  <si>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</si>
  <si>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</si>
  <si>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</si>
  <si>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</si>
  <si>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</si>
  <si>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</si>
  <si>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</si>
  <si>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</si>
  <si>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</si>
  <si>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</si>
  <si>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</si>
  <si>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</si>
  <si>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</si>
  <si>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</si>
  <si>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</si>
  <si>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</si>
  <si>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</si>
  <si>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</si>
  <si>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</si>
  <si>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</si>
  <si>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</si>
  <si>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</si>
  <si>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</si>
  <si>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</si>
  <si>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</si>
  <si>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</si>
  <si>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</si>
  <si>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</si>
  <si>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</si>
  <si>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</si>
  <si>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</si>
  <si>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</si>
  <si>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</si>
  <si>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</si>
  <si>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</si>
  <si>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</si>
  <si>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</si>
  <si>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</si>
  <si>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</si>
  <si>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</si>
  <si>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</si>
  <si>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</si>
  <si>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</si>
  <si>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</si>
  <si>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</si>
  <si>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</si>
  <si>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</si>
  <si>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</si>
  <si>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</si>
  <si>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</si>
  <si>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</si>
  <si>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</si>
  <si>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</si>
  <si>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</si>
  <si>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</si>
  <si>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</si>
  <si>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</si>
  <si>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</si>
  <si>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</si>
  <si>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</si>
  <si>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</si>
  <si>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</si>
  <si>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</si>
  <si>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</si>
  <si>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</si>
  <si>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</si>
  <si>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</si>
  <si>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</si>
  <si>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</si>
  <si>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</si>
  <si>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</si>
  <si>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</si>
  <si>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</si>
  <si>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</si>
  <si>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</si>
  <si>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</si>
  <si>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</si>
  <si>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</si>
  <si>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</si>
  <si>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</si>
  <si>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</si>
  <si>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</si>
  <si>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</si>
  <si>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</si>
  <si>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</si>
  <si>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</si>
  <si>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</si>
  <si>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</si>
  <si>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</si>
  <si>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</si>
  <si>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</si>
  <si>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</si>
  <si>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</si>
  <si>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</si>
  <si>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</si>
  <si>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</si>
  <si>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</si>
  <si>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</si>
  <si>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</si>
  <si>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</si>
  <si>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</si>
  <si>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</si>
  <si>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</si>
  <si>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</si>
  <si>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</si>
  <si>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</si>
  <si>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</si>
  <si>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</si>
  <si>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</si>
  <si>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</si>
  <si>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</si>
  <si>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</si>
  <si>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</si>
  <si>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</si>
  <si>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</si>
  <si>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</si>
  <si>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</si>
  <si>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</si>
  <si>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</si>
  <si>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</si>
  <si>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</si>
  <si>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</si>
  <si>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</si>
  <si>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</si>
  <si>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</si>
  <si>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</si>
  <si>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</si>
  <si>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</si>
  <si>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</si>
  <si>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</si>
  <si>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</si>
  <si>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</si>
  <si>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</si>
  <si>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</si>
  <si>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</si>
  <si>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</si>
  <si>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</si>
  <si>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</si>
  <si>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</si>
  <si>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</si>
  <si>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</si>
  <si>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</si>
  <si>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</si>
  <si>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</si>
  <si>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</si>
  <si>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</si>
  <si>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</si>
  <si>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</si>
  <si>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</si>
  <si>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</si>
  <si>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</si>
  <si>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</si>
  <si>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</si>
  <si>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</si>
  <si>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</si>
  <si>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</si>
  <si>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</si>
  <si>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</si>
  <si>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</si>
  <si>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</si>
  <si>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</si>
  <si>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</si>
  <si>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</si>
  <si>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</si>
  <si>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</si>
  <si>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</si>
  <si>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</si>
  <si>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</si>
  <si>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</si>
  <si>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</si>
  <si>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</si>
  <si>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</si>
  <si>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</si>
  <si>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</si>
  <si>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</si>
  <si>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</si>
  <si>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</si>
  <si>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</si>
  <si>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</si>
  <si>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</si>
  <si>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</si>
  <si>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</si>
  <si>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</si>
  <si>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</si>
  <si>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</si>
  <si>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</si>
  <si>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</si>
  <si>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</si>
  <si>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</si>
  <si>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</si>
  <si>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</si>
  <si>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</si>
  <si>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</si>
  <si>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</si>
  <si>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</si>
  <si>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</si>
  <si>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</si>
  <si>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</si>
  <si>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</si>
  <si>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</si>
  <si>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</si>
  <si>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</si>
  <si>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</si>
  <si>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</si>
  <si>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</si>
  <si>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</si>
  <si>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</si>
  <si>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</si>
  <si>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</si>
  <si>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</si>
  <si>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</si>
  <si>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</si>
  <si>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</si>
  <si>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</si>
  <si>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</si>
  <si>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</si>
  <si>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</si>
  <si>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</si>
  <si>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</si>
  <si>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</si>
  <si>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</si>
  <si>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</si>
  <si>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</si>
  <si>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</si>
  <si>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</si>
  <si>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</si>
  <si>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</si>
  <si>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</si>
  <si>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</si>
  <si>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</si>
  <si>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</si>
  <si>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</si>
  <si>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</si>
  <si>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</si>
  <si>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</si>
  <si>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</si>
  <si>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</si>
  <si>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</si>
  <si>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</si>
  <si>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</si>
  <si>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</si>
  <si>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</si>
  <si>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</si>
  <si>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</si>
  <si>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</si>
  <si>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</si>
  <si>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</si>
  <si>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</si>
  <si>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</si>
  <si>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</si>
  <si>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</si>
  <si>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</si>
  <si>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</si>
  <si>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</si>
  <si>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</si>
  <si>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</si>
  <si>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</si>
  <si>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</si>
  <si>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</si>
  <si>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</si>
  <si>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</si>
  <si>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</si>
  <si>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</si>
  <si>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</si>
  <si>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</si>
  <si>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</si>
  <si>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</si>
  <si>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</si>
  <si>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</si>
  <si>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</si>
  <si>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</si>
  <si>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</si>
  <si>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</si>
  <si>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</si>
  <si>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</si>
  <si>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</si>
  <si>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</si>
  <si>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</si>
  <si>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</si>
  <si>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</si>
  <si>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</si>
  <si>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</si>
  <si>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</si>
  <si>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</si>
  <si>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</si>
  <si>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</si>
  <si>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</si>
  <si>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</si>
  <si>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</si>
  <si>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</si>
  <si>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</si>
  <si>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</si>
  <si>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</si>
  <si>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</si>
  <si>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</si>
  <si>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</si>
  <si>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</si>
  <si>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</si>
  <si>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</si>
  <si>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</si>
  <si>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</si>
  <si>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</si>
  <si>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</si>
  <si>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</si>
  <si>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</si>
  <si>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</si>
  <si>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</si>
  <si>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</si>
  <si>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</si>
  <si>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</si>
  <si>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</si>
  <si>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</si>
  <si>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</si>
  <si>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</si>
  <si>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</si>
  <si>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</si>
  <si>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</si>
  <si>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</si>
  <si>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</si>
  <si>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</si>
  <si>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</si>
  <si>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</si>
  <si>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</si>
  <si>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</si>
  <si>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</si>
  <si>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</si>
  <si>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</si>
  <si>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</si>
  <si>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</si>
  <si>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</si>
  <si>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</si>
  <si>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</si>
  <si>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</si>
  <si>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</si>
  <si>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</si>
  <si>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</si>
  <si>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</si>
  <si>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</si>
  <si>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</si>
  <si>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</si>
  <si>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</si>
  <si>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</si>
  <si>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</si>
  <si>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</si>
  <si>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</si>
  <si>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</si>
  <si>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</si>
  <si>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</si>
  <si>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</si>
  <si>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</si>
  <si>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</si>
  <si>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</si>
  <si>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</si>
  <si>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</si>
  <si>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</si>
  <si>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</si>
  <si>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</si>
  <si>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</si>
  <si>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</si>
  <si>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</si>
  <si>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</si>
  <si>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</si>
  <si>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</si>
  <si>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</si>
  <si>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</si>
  <si>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</si>
  <si>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</si>
  <si>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</si>
  <si>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</si>
  <si>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</si>
  <si>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</si>
  <si>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</si>
  <si>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</si>
  <si>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</si>
  <si>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</si>
  <si>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</si>
  <si>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</si>
  <si>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</si>
  <si>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</si>
  <si>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</si>
  <si>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</si>
  <si>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</si>
  <si>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</si>
  <si>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</si>
  <si>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</si>
  <si>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</si>
  <si>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</si>
  <si>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</si>
  <si>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</si>
  <si>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</si>
  <si>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</si>
  <si>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</si>
  <si>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</si>
  <si>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</si>
  <si>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</si>
  <si>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</si>
  <si>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</si>
  <si>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</si>
  <si>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</si>
  <si>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</si>
  <si>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</si>
  <si>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</si>
  <si>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</si>
  <si>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</si>
  <si>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</si>
  <si>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</si>
  <si>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</si>
  <si>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</si>
  <si>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</si>
  <si>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</si>
  <si>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</si>
  <si>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</si>
  <si>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</si>
  <si>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</si>
  <si>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</si>
  <si>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</si>
  <si>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</si>
  <si>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</si>
  <si>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</si>
  <si>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</si>
  <si>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</si>
  <si>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</si>
  <si>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</si>
  <si>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</si>
  <si>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</si>
  <si>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</si>
  <si>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</si>
  <si>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</si>
  <si>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</si>
  <si>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</si>
  <si>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</si>
  <si>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</si>
  <si>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</si>
  <si>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</si>
  <si>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</si>
  <si>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</si>
  <si>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</si>
  <si>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</si>
  <si>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</si>
  <si>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</si>
  <si>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</si>
  <si>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</si>
  <si>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</si>
  <si>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</si>
  <si>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</si>
  <si>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</si>
  <si>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</si>
  <si>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</si>
  <si>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</si>
  <si>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</si>
  <si>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</si>
  <si>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</si>
  <si>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</si>
  <si>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</si>
  <si>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</si>
  <si>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</si>
  <si>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</si>
  <si>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</si>
  <si>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</si>
  <si>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</si>
  <si>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</si>
  <si>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</si>
  <si>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</si>
  <si>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</si>
  <si>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</si>
  <si>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</si>
  <si>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</si>
  <si>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</si>
  <si>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</si>
  <si>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</si>
  <si>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</si>
  <si>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</si>
  <si>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</si>
  <si>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</si>
  <si>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</si>
  <si>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</si>
  <si>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</si>
  <si>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</si>
  <si>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</si>
  <si>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</si>
  <si>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</si>
  <si>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</si>
  <si>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</si>
  <si>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</si>
  <si>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</si>
  <si>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</si>
  <si>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</si>
  <si>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</si>
  <si>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</si>
  <si>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</si>
  <si>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</si>
  <si>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</si>
  <si>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</si>
  <si>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</si>
  <si>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</si>
  <si>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</si>
  <si>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</si>
  <si>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</si>
  <si>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</si>
  <si>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</si>
  <si>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</si>
  <si>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</si>
  <si>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</si>
  <si>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</si>
  <si>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</si>
  <si>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</si>
  <si>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</si>
  <si>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</si>
  <si>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</si>
  <si>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</si>
  <si>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</si>
  <si>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</si>
  <si>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</si>
  <si>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</si>
  <si>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</si>
  <si>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</si>
  <si>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</si>
  <si>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</si>
  <si>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</si>
  <si>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</si>
  <si>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</si>
  <si>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</si>
  <si>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</si>
  <si>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</si>
  <si>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</si>
  <si>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</si>
  <si>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</si>
  <si>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</si>
  <si>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</si>
  <si>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</si>
  <si>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</si>
  <si>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</si>
  <si>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</si>
  <si>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</si>
  <si>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</si>
  <si>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</si>
  <si>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</si>
  <si>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</si>
  <si>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</si>
  <si>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</si>
  <si>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</si>
  <si>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</si>
  <si>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</si>
  <si>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</si>
  <si>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</si>
  <si>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</si>
  <si>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</si>
  <si>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</si>
  <si>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</si>
  <si>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</si>
  <si>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</si>
  <si>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</si>
  <si>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</si>
  <si>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</si>
  <si>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</si>
  <si>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</si>
  <si>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</si>
  <si>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</si>
  <si>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</si>
  <si>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</si>
  <si>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</si>
  <si>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</si>
  <si>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</si>
  <si>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</si>
  <si>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</si>
  <si>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</si>
  <si>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</si>
  <si>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</si>
  <si>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</si>
  <si>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</si>
  <si>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</si>
  <si>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</si>
  <si>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</si>
  <si>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</si>
  <si>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</si>
  <si>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</si>
  <si>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</si>
  <si>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</si>
  <si>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</si>
  <si>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</si>
  <si>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</si>
  <si>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</si>
  <si>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</si>
  <si>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</si>
  <si>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</si>
  <si>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</si>
  <si>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</si>
  <si>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</si>
  <si>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</si>
  <si>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</si>
  <si>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</si>
  <si>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</si>
  <si>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</si>
  <si>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</si>
  <si>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</si>
  <si>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</si>
  <si>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</si>
  <si>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</si>
  <si>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</si>
  <si>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</si>
  <si>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</si>
  <si>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</si>
  <si>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</si>
  <si>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</si>
  <si>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</si>
  <si>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</si>
  <si>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</si>
  <si>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</si>
  <si>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</si>
  <si>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</si>
  <si>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</si>
  <si>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</si>
  <si>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</si>
  <si>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</si>
  <si>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</si>
  <si>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</si>
  <si>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</si>
  <si>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</si>
  <si>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</si>
  <si>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</si>
  <si>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</si>
  <si>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</si>
  <si>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</si>
  <si>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</si>
  <si>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</si>
  <si>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</si>
  <si>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</si>
  <si>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</si>
  <si>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</si>
  <si>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</si>
  <si>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</si>
  <si>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</si>
  <si>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</si>
  <si>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</si>
  <si>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</si>
  <si>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</si>
  <si>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</si>
  <si>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</si>
  <si>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</si>
  <si>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</si>
  <si>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</si>
  <si>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</si>
  <si>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</si>
  <si>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</si>
  <si>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</si>
  <si>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</si>
  <si>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</si>
  <si>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</si>
  <si>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</si>
  <si>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</si>
  <si>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</si>
  <si>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</si>
  <si>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</si>
  <si>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</si>
  <si>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</si>
  <si>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</si>
  <si>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</si>
  <si>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</si>
  <si>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</si>
  <si>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</si>
  <si>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</si>
  <si>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</si>
  <si>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</si>
  <si>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</si>
  <si>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</si>
  <si>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</si>
  <si>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</si>
  <si>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</si>
  <si>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</si>
  <si>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</si>
  <si>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</si>
  <si>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</si>
  <si>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</si>
  <si>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</si>
  <si>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</si>
  <si>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</si>
  <si>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</si>
  <si>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</si>
  <si>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</si>
  <si>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</si>
  <si>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</si>
  <si>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</si>
  <si>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</si>
  <si>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</si>
  <si>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</si>
  <si>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</si>
  <si>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</si>
  <si>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</si>
  <si>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</si>
  <si>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</si>
  <si>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</si>
  <si>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</si>
  <si>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</si>
  <si>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</si>
  <si>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</si>
  <si>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</si>
  <si>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</si>
  <si>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</si>
  <si>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</si>
  <si>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</si>
  <si>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</si>
  <si>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</si>
  <si>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</si>
  <si>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</si>
  <si>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</si>
  <si>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</si>
  <si>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</si>
  <si>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</si>
  <si>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</si>
  <si>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</si>
  <si>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</si>
  <si>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</si>
  <si>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</si>
  <si>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</si>
  <si>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</si>
  <si>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</si>
  <si>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</si>
  <si>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</si>
  <si>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</si>
  <si>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</si>
  <si>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</si>
  <si>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</si>
  <si>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</si>
  <si>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</si>
  <si>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</si>
  <si>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</si>
  <si>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</si>
  <si>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</si>
  <si>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</si>
  <si>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</si>
  <si>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</si>
  <si>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</si>
  <si>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</si>
  <si>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</si>
  <si>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</si>
  <si>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</si>
  <si>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</si>
  <si>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</si>
  <si>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</si>
  <si>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</si>
  <si>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</si>
  <si>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</si>
  <si>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</si>
  <si>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</si>
  <si>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</si>
  <si>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</si>
  <si>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</si>
  <si>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</si>
  <si>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</si>
  <si>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</si>
  <si>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</si>
  <si>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</si>
  <si>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</si>
  <si>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</si>
  <si>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</si>
  <si>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</si>
  <si>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</si>
  <si>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</si>
  <si>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</si>
  <si>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</si>
  <si>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</si>
  <si>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</si>
  <si>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</si>
  <si>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</si>
  <si>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</si>
  <si>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</si>
  <si>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</si>
  <si>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</si>
  <si>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</si>
  <si>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</si>
  <si>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</si>
  <si>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</si>
  <si>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</si>
  <si>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</si>
  <si>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</si>
  <si>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</si>
  <si>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</si>
  <si>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</si>
  <si>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</si>
  <si>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</si>
  <si>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</si>
  <si>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</si>
  <si>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</si>
  <si>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</si>
  <si>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</si>
  <si>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</si>
  <si>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</si>
  <si>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</si>
  <si>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</si>
  <si>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</si>
  <si>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</si>
  <si>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</si>
  <si>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</si>
  <si>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</si>
  <si>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</si>
  <si>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</si>
  <si>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</si>
  <si>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</si>
  <si>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</si>
  <si>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</si>
  <si>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</si>
  <si>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</si>
  <si>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</si>
  <si>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</si>
  <si>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</si>
  <si>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</si>
  <si>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</si>
  <si>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</si>
  <si>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</si>
  <si>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</si>
  <si>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</si>
  <si>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</si>
  <si>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</si>
  <si>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</si>
  <si>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</si>
  <si>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</si>
  <si>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</si>
  <si>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</si>
  <si>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</si>
  <si>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</si>
  <si>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</si>
  <si>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</si>
  <si>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</si>
  <si>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</si>
  <si>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</si>
  <si>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</si>
  <si>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</si>
  <si>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</si>
  <si>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</si>
  <si>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</si>
  <si>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</si>
  <si>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</si>
  <si>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</si>
  <si>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</si>
  <si>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</si>
  <si>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</si>
  <si>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</si>
  <si>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</si>
  <si>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</si>
  <si>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</si>
  <si>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</si>
  <si>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</si>
  <si>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</si>
  <si>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</si>
  <si>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</si>
  <si>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</si>
  <si>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</si>
  <si>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</si>
  <si>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</si>
  <si>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</si>
  <si>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</si>
  <si>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</si>
  <si>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</si>
  <si>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</si>
  <si>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</si>
  <si>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</si>
  <si>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</si>
  <si>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</si>
  <si>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</si>
  <si>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</si>
  <si>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</si>
  <si>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</si>
  <si>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</si>
  <si>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</si>
  <si>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</si>
  <si>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</si>
  <si>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</si>
  <si>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</si>
  <si>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</si>
  <si>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</si>
  <si>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</si>
  <si>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</si>
  <si>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</si>
  <si>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</si>
  <si>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</si>
  <si>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</si>
  <si>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</si>
  <si>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</si>
  <si>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</si>
  <si>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</si>
  <si>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</si>
  <si>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</si>
  <si>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</si>
  <si>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</si>
  <si>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</si>
  <si>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</si>
  <si>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</si>
  <si>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</si>
  <si>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</si>
  <si>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</si>
  <si>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</si>
  <si>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</si>
  <si>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</si>
  <si>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</si>
  <si>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</si>
  <si>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</si>
  <si>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</si>
  <si>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</si>
  <si>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</si>
  <si>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</si>
  <si>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</si>
  <si>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</si>
  <si>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</si>
  <si>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</si>
  <si>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</si>
  <si>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</si>
  <si>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</si>
  <si>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</si>
  <si>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</si>
  <si>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</si>
  <si>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</si>
  <si>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</si>
  <si>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</si>
  <si>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</si>
  <si>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</si>
  <si>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</si>
  <si>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</si>
  <si>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</si>
  <si>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</si>
  <si>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</si>
  <si>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</si>
  <si>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</si>
  <si>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</si>
  <si>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</si>
  <si>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</si>
  <si>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</si>
  <si>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</si>
  <si>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</si>
  <si>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</si>
  <si>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</si>
  <si>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</si>
  <si>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</si>
  <si>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</si>
  <si>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</si>
  <si>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</si>
  <si>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</si>
  <si>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</si>
  <si>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</si>
  <si>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</si>
  <si>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</si>
  <si>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</si>
  <si>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</si>
  <si>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</si>
  <si>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</si>
  <si>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</si>
  <si>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</si>
  <si>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</si>
  <si>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</si>
  <si>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</si>
  <si>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</si>
  <si>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</si>
  <si>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</si>
  <si>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</si>
  <si>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</si>
  <si>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</si>
  <si>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</si>
  <si>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</si>
  <si>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</si>
  <si>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</si>
  <si>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</si>
  <si>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</si>
  <si>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</si>
  <si>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</si>
  <si>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</si>
  <si>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</si>
  <si>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</si>
  <si>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</si>
  <si>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</si>
  <si>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</si>
  <si>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</si>
  <si>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</si>
  <si>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</si>
  <si>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</si>
  <si>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</si>
  <si>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</si>
  <si>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</si>
  <si>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</si>
  <si>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</si>
  <si>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</si>
  <si>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</si>
  <si>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</si>
  <si>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</si>
  <si>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</si>
  <si>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</si>
  <si>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</si>
  <si>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</si>
  <si>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</si>
  <si>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</si>
  <si>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</si>
  <si>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</si>
  <si>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</si>
  <si>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</si>
  <si>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</si>
  <si>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</si>
  <si>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</si>
  <si>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</si>
  <si>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</si>
  <si>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</si>
  <si>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</si>
  <si>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</si>
  <si>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</si>
  <si>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</si>
  <si>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</si>
  <si>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</si>
  <si>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</si>
  <si>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</si>
  <si>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</si>
  <si>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</si>
  <si>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</si>
  <si>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</si>
  <si>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</si>
  <si>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</si>
  <si>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</si>
  <si>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</si>
  <si>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</si>
  <si>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</si>
  <si>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</si>
  <si>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</si>
  <si>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</si>
  <si>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</si>
  <si>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</si>
  <si>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</si>
  <si>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</si>
  <si>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</si>
  <si>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</si>
  <si>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</si>
  <si>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</si>
  <si>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</si>
  <si>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</si>
  <si>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</si>
  <si>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</si>
  <si>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</si>
  <si>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</si>
  <si>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</si>
  <si>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</si>
  <si>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</si>
  <si>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</si>
  <si>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</si>
  <si>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</si>
  <si>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</si>
  <si>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</si>
  <si>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</si>
  <si>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</si>
  <si>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</si>
  <si>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</si>
  <si>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</si>
  <si>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</si>
  <si>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</si>
  <si>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</si>
  <si>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</si>
  <si>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</si>
  <si>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</si>
  <si>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</si>
  <si>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</si>
  <si>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</si>
  <si>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</si>
  <si>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</si>
  <si>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</si>
  <si>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</si>
  <si>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</si>
  <si>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</si>
  <si>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</si>
  <si>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</si>
  <si>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</si>
  <si>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</si>
  <si>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</si>
  <si>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</si>
  <si>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</si>
  <si>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</si>
  <si>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</si>
  <si>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</si>
  <si>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</si>
  <si>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</si>
  <si>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</si>
  <si>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</si>
  <si>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</si>
  <si>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</si>
  <si>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</si>
  <si>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</si>
  <si>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</si>
  <si>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</si>
  <si>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</si>
  <si>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</si>
  <si>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</si>
  <si>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</si>
  <si>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</si>
  <si>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</si>
  <si>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</si>
  <si>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</si>
  <si>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</si>
  <si>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</si>
  <si>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</si>
  <si>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</si>
  <si>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</si>
  <si>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</si>
  <si>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</si>
  <si>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</si>
  <si>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</si>
  <si>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</si>
  <si>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</si>
  <si>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</si>
  <si>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</si>
  <si>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</si>
  <si>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</si>
  <si>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</si>
  <si>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</si>
  <si>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</si>
  <si>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</si>
  <si>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</si>
  <si>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</si>
  <si>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</si>
  <si>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</si>
  <si>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</si>
  <si>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</si>
  <si>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</si>
  <si>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</si>
  <si>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</si>
  <si>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</si>
  <si>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</si>
  <si>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</si>
  <si>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</si>
  <si>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</si>
  <si>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</si>
  <si>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</si>
  <si>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</si>
  <si>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</si>
  <si>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</si>
  <si>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</si>
  <si>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</si>
  <si>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</si>
  <si>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</si>
  <si>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</si>
  <si>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</si>
  <si>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</si>
  <si>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</si>
  <si>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</si>
  <si>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</si>
  <si>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</si>
  <si>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</si>
  <si>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</si>
  <si>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</si>
  <si>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</si>
  <si>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</si>
  <si>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</si>
  <si>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</si>
  <si>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</si>
  <si>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</si>
  <si>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</si>
  <si>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</si>
  <si>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</si>
  <si>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</si>
  <si>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</si>
  <si>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</si>
  <si>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</si>
  <si>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</si>
  <si>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</si>
  <si>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</si>
  <si>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</si>
  <si>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</si>
  <si>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</si>
  <si>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</si>
  <si>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</si>
  <si>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</si>
  <si>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</si>
  <si>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</si>
  <si>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</si>
  <si>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</si>
  <si>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</si>
  <si>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</si>
  <si>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</si>
  <si>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</si>
  <si>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</si>
  <si>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</si>
  <si>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</si>
  <si>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</si>
  <si>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</si>
  <si>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</si>
  <si>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</si>
  <si>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</si>
  <si>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</si>
  <si>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</si>
  <si>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</si>
  <si>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</si>
  <si>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</si>
  <si>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</si>
  <si>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</si>
  <si>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</si>
  <si>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</si>
  <si>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</si>
  <si>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</si>
  <si>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</si>
  <si>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</si>
  <si>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</si>
  <si>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</si>
  <si>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</si>
  <si>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</si>
  <si>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</si>
  <si>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</si>
  <si>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</si>
  <si>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</si>
  <si>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</si>
  <si>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</si>
  <si>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</si>
  <si>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</si>
  <si>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</si>
  <si>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</si>
  <si>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</si>
  <si>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</si>
  <si>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</si>
  <si>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</si>
  <si>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</si>
  <si>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</si>
  <si>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</si>
  <si>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</si>
  <si>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</si>
  <si>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</si>
  <si>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</si>
  <si>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</si>
  <si>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</si>
  <si>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</si>
  <si>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</si>
  <si>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</si>
  <si>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</si>
  <si>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</si>
  <si>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</si>
  <si>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</si>
  <si>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</si>
  <si>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</si>
  <si>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</si>
  <si>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</si>
  <si>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</si>
  <si>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</si>
  <si>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</si>
  <si>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</si>
  <si>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</si>
  <si>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</si>
  <si>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</si>
  <si>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</si>
  <si>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</si>
  <si>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</si>
  <si>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</si>
  <si>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</si>
  <si>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</si>
  <si>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</si>
  <si>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</si>
  <si>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</si>
  <si>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</si>
  <si>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</si>
  <si>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</si>
  <si>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</si>
  <si>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</si>
  <si>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</si>
  <si>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</si>
  <si>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</si>
  <si>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</si>
  <si>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</si>
  <si>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</si>
  <si>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</si>
  <si>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</si>
  <si>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</si>
  <si>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</si>
  <si>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</si>
  <si>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</si>
  <si>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</si>
  <si>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</si>
  <si>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</si>
  <si>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</si>
  <si>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</si>
  <si>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</si>
  <si>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</si>
  <si>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</si>
  <si>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</si>
  <si>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</si>
  <si>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</si>
  <si>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</si>
  <si>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</si>
  <si>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</si>
  <si>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</si>
  <si>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</si>
  <si>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</si>
  <si>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</si>
  <si>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</si>
  <si>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</si>
  <si>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</si>
  <si>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</si>
  <si>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</si>
  <si>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</si>
  <si>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</si>
  <si>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</si>
  <si>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</si>
  <si>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</si>
  <si>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</si>
  <si>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</si>
  <si>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</si>
  <si>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</si>
  <si>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</si>
  <si>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</si>
  <si>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</si>
  <si>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</si>
  <si>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</si>
  <si>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</si>
  <si>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</si>
  <si>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</si>
  <si>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</si>
  <si>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</si>
  <si>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</si>
  <si>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</si>
  <si>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</si>
  <si>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</si>
  <si>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</si>
  <si>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</si>
  <si>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</si>
  <si>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</si>
  <si>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</si>
  <si>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</si>
  <si>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</si>
  <si>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</si>
  <si>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</si>
  <si>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</si>
  <si>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</si>
  <si>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</si>
  <si>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</si>
  <si>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</si>
  <si>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</si>
  <si>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</si>
  <si>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</si>
  <si>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</si>
  <si>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</si>
  <si>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</si>
  <si>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</si>
  <si>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</si>
  <si>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</si>
  <si>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</si>
  <si>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</si>
  <si>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</si>
  <si>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</si>
  <si>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</si>
  <si>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</si>
  <si>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</si>
  <si>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</si>
  <si>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</si>
  <si>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</si>
  <si>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</si>
  <si>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</si>
  <si>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</si>
  <si>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</si>
  <si>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</si>
  <si>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</si>
  <si>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</si>
  <si>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</si>
  <si>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</si>
  <si>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</si>
  <si>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</si>
  <si>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</si>
  <si>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</si>
  <si>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</si>
  <si>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</si>
  <si>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</si>
  <si>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</si>
  <si>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</si>
  <si>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</si>
  <si>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</si>
  <si>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</si>
  <si>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</si>
  <si>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</si>
  <si>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</si>
  <si>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</si>
  <si>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</si>
  <si>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</si>
  <si>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</si>
  <si>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</si>
  <si>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</si>
  <si>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</si>
  <si>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</si>
  <si>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</si>
  <si>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</si>
  <si>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</si>
  <si>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</si>
  <si>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</si>
  <si>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</si>
  <si>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</si>
  <si>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</si>
  <si>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</si>
  <si>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</si>
  <si>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</si>
  <si>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</si>
  <si>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</si>
  <si>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</si>
  <si>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</si>
  <si>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</si>
  <si>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</si>
  <si>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</si>
  <si>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</si>
  <si>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</si>
  <si>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</si>
  <si>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</si>
  <si>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</si>
  <si>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</si>
  <si>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</si>
  <si>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</si>
  <si>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</si>
  <si>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</si>
  <si>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</si>
  <si>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</si>
  <si>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</si>
  <si>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</si>
  <si>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</si>
  <si>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</si>
  <si>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</si>
  <si>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</si>
  <si>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</si>
  <si>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</si>
  <si>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</si>
  <si>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</si>
  <si>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</si>
  <si>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</si>
  <si>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</si>
  <si>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</si>
  <si>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</si>
  <si>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</si>
  <si>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</si>
  <si>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</si>
  <si>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</si>
  <si>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</si>
  <si>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</si>
  <si>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</si>
  <si>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</si>
  <si>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</si>
  <si>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</si>
  <si>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</si>
  <si>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</si>
  <si>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</si>
  <si>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</si>
  <si>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</si>
  <si>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</si>
  <si>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</si>
  <si>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</si>
  <si>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</si>
  <si>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</si>
  <si>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</si>
  <si>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</si>
  <si>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</si>
  <si>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</si>
  <si>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</si>
  <si>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</si>
  <si>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</si>
  <si>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</si>
  <si>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</si>
  <si>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</si>
  <si>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</si>
  <si>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</si>
  <si>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</si>
  <si>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</si>
  <si>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</si>
  <si>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</si>
  <si>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</si>
  <si>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</si>
  <si>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</si>
  <si>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</si>
  <si>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</si>
  <si>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</si>
  <si>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</si>
  <si>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</si>
  <si>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</si>
  <si>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</si>
  <si>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</si>
  <si>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</si>
  <si>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</si>
  <si>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</si>
  <si>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</si>
  <si>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</si>
  <si>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</si>
  <si>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</si>
  <si>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</si>
  <si>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</si>
  <si>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</si>
  <si>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</si>
  <si>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</si>
  <si>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</si>
  <si>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</si>
  <si>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</si>
  <si>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</si>
  <si>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</si>
  <si>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</si>
  <si>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</si>
  <si>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</si>
  <si>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</si>
  <si>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</si>
  <si>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</si>
  <si>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</si>
  <si>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</si>
  <si>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</si>
  <si>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</si>
  <si>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</si>
  <si>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</si>
  <si>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</si>
  <si>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</si>
  <si>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</si>
  <si>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</si>
  <si>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</si>
  <si>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</si>
  <si>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</si>
  <si>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</si>
  <si>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</si>
  <si>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</si>
  <si>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</si>
  <si>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</si>
  <si>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</si>
  <si>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</si>
  <si>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</si>
  <si>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</si>
  <si>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</si>
  <si>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</si>
  <si>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</si>
  <si>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</si>
  <si>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</si>
  <si>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</si>
  <si>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</si>
  <si>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</si>
  <si>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</si>
  <si>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</si>
  <si>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</si>
  <si>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</si>
  <si>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</si>
  <si>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</si>
  <si>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</si>
  <si>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</si>
  <si>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</si>
  <si>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</si>
  <si>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</si>
  <si>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</si>
  <si>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</si>
  <si>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</si>
  <si>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</si>
  <si>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</si>
  <si>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</si>
  <si>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</si>
  <si>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</si>
  <si>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</si>
  <si>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</si>
  <si>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</si>
  <si>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</si>
  <si>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</si>
  <si>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</si>
  <si>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</si>
  <si>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</si>
  <si>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</si>
  <si>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</si>
  <si>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</si>
  <si>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</si>
  <si>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</si>
  <si>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</si>
  <si>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</si>
  <si>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</si>
  <si>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</si>
  <si>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</si>
  <si>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</si>
  <si>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</si>
  <si>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</si>
  <si>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</si>
  <si>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</si>
  <si>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</si>
  <si>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</si>
  <si>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</si>
  <si>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</si>
  <si>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</si>
  <si>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</si>
  <si>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</si>
  <si>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</si>
  <si>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</si>
  <si>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</si>
  <si>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</si>
  <si>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</si>
  <si>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</si>
  <si>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</si>
  <si>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</si>
  <si>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</si>
  <si>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</si>
  <si>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</si>
  <si>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</si>
  <si>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</si>
  <si>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</si>
  <si>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</si>
  <si>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</si>
  <si>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</si>
  <si>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</si>
  <si>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</si>
  <si>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</si>
  <si>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</si>
  <si>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</si>
  <si>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</si>
  <si>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</si>
  <si>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</si>
  <si>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</si>
  <si>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</si>
  <si>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</si>
  <si>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</si>
  <si>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</si>
  <si>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</si>
  <si>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</si>
  <si>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</si>
  <si>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</si>
  <si>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</si>
  <si>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</si>
  <si>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</si>
  <si>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</si>
  <si>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</si>
  <si>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</si>
  <si>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</si>
  <si>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</si>
  <si>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</si>
  <si>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</si>
  <si>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</si>
  <si>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</si>
  <si>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</si>
  <si>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</si>
  <si>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</si>
  <si>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</si>
  <si>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</si>
  <si>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</si>
  <si>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</si>
  <si>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</si>
  <si>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</si>
  <si>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</si>
  <si>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</si>
  <si>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</si>
  <si>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</si>
  <si>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</si>
  <si>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</si>
  <si>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</si>
  <si>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</si>
  <si>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</si>
  <si>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</si>
  <si>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</si>
  <si>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</si>
  <si>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</si>
  <si>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</si>
  <si>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</si>
  <si>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</si>
  <si>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</si>
  <si>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</si>
  <si>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</si>
  <si>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</si>
  <si>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</si>
  <si>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</si>
  <si>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</si>
  <si>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</si>
  <si>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</si>
  <si>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</si>
  <si>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</si>
  <si>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</si>
  <si>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</si>
  <si>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</si>
  <si>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</si>
  <si>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</si>
  <si>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</si>
  <si>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</si>
  <si>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</si>
  <si>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</si>
  <si>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</si>
  <si>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</si>
  <si>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</si>
  <si>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</si>
  <si>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</si>
  <si>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</si>
  <si>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</si>
  <si>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</si>
  <si>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</si>
  <si>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</si>
  <si>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</si>
  <si>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</si>
  <si>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</si>
  <si>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</si>
  <si>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</si>
  <si>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</si>
  <si>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</si>
  <si>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</si>
  <si>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</si>
  <si>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</si>
  <si>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</si>
  <si>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</si>
  <si>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</si>
  <si>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</si>
  <si>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</si>
  <si>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</si>
  <si>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</si>
  <si>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</si>
  <si>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</si>
  <si>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</si>
  <si>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</si>
  <si>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</si>
  <si>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</si>
  <si>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</si>
  <si>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</si>
  <si>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</si>
  <si>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</si>
  <si>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</si>
  <si>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</si>
  <si>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</si>
  <si>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</si>
  <si>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</si>
  <si>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</si>
  <si>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</si>
  <si>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</si>
  <si>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</si>
  <si>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</si>
  <si>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</si>
  <si>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</si>
  <si>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</si>
  <si>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</si>
  <si>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</si>
  <si>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</si>
  <si>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</si>
  <si>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</si>
  <si>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</si>
  <si>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</si>
  <si>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</si>
  <si>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</si>
  <si>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</si>
  <si>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</si>
  <si>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</si>
  <si>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</si>
  <si>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</si>
  <si>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</si>
  <si>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</si>
  <si>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</si>
  <si>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</si>
  <si>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</si>
  <si>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</si>
  <si>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</si>
  <si>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</si>
  <si>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</si>
  <si>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</si>
  <si>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</si>
  <si>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</si>
  <si>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</si>
  <si>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</si>
  <si>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</si>
  <si>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</si>
  <si>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</si>
  <si>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</si>
  <si>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</si>
  <si>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</si>
  <si>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</si>
  <si>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</si>
  <si>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</si>
  <si>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</si>
  <si>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</si>
  <si>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</si>
  <si>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</si>
  <si>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</si>
  <si>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</si>
  <si>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</si>
  <si>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</si>
  <si>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</si>
  <si>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</si>
  <si>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</si>
  <si>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</si>
  <si>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</si>
  <si>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</si>
  <si>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</si>
  <si>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</si>
  <si>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</si>
  <si>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</si>
  <si>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</si>
  <si>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</si>
  <si>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</si>
  <si>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</si>
  <si>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</si>
  <si>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</si>
  <si>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</si>
  <si>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</si>
  <si>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</si>
  <si>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</si>
  <si>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</si>
  <si>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</si>
  <si>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</si>
  <si>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</si>
  <si>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</si>
  <si>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</si>
  <si>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</si>
  <si>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</si>
  <si>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</si>
  <si>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</si>
  <si>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</si>
  <si>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</si>
  <si>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</si>
  <si>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</si>
  <si>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</si>
  <si>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</si>
  <si>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</si>
  <si>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</si>
  <si>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</si>
  <si>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</si>
  <si>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</si>
  <si>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</si>
  <si>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</si>
  <si>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</si>
  <si>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</si>
  <si>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</si>
  <si>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</si>
  <si>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</si>
  <si>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</si>
  <si>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</si>
  <si>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</si>
  <si>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</si>
  <si>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</si>
  <si>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</si>
  <si>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</si>
  <si>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</si>
  <si>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</si>
  <si>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</si>
  <si>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</si>
  <si>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</si>
  <si>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</si>
  <si>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</si>
  <si>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</si>
  <si>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</si>
  <si>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</si>
  <si>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</si>
  <si>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</si>
  <si>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</si>
  <si>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</si>
  <si>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</si>
  <si>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</si>
  <si>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</si>
  <si>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</si>
  <si>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</si>
  <si>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</si>
  <si>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</si>
  <si>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</si>
  <si>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</si>
  <si>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</si>
  <si>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</si>
  <si>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</si>
  <si>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</si>
  <si>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</si>
  <si>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</si>
  <si>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</si>
  <si>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</si>
  <si>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</si>
  <si>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</si>
  <si>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</si>
  <si>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</si>
  <si>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</si>
  <si>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</si>
  <si>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</si>
  <si>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</si>
  <si>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</si>
  <si>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</si>
  <si>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</si>
  <si>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</si>
  <si>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</si>
  <si>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</si>
  <si>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</si>
  <si>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</si>
  <si>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</si>
  <si>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</si>
  <si>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</si>
  <si>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</si>
  <si>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</si>
  <si>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</si>
  <si>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</si>
  <si>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</si>
  <si>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</si>
  <si>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</si>
  <si>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</si>
  <si>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</si>
  <si>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</si>
  <si>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</si>
  <si>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</si>
  <si>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</si>
  <si>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</si>
  <si>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</si>
  <si>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</si>
  <si>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</si>
  <si>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</si>
  <si>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</si>
  <si>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</si>
  <si>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</si>
  <si>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</si>
  <si>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</si>
  <si>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</si>
  <si>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</si>
  <si>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</si>
  <si>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</si>
  <si>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</si>
  <si>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</si>
  <si>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</si>
  <si>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</si>
  <si>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</si>
  <si>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</si>
  <si>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</si>
  <si>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</si>
  <si>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</si>
  <si>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</si>
  <si>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</si>
  <si>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</si>
  <si>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</si>
  <si>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</si>
  <si>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</si>
  <si>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</si>
  <si>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</si>
  <si>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</si>
  <si>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</si>
  <si>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</si>
  <si>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</si>
  <si>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</si>
  <si>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</si>
  <si>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</si>
  <si>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</si>
  <si>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</si>
  <si>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</si>
  <si>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</si>
  <si>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</si>
  <si>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</si>
  <si>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</si>
  <si>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</si>
  <si>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</si>
  <si>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</si>
  <si>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</si>
  <si>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</si>
  <si>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</si>
  <si>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</si>
  <si>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</si>
  <si>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</si>
  <si>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</si>
  <si>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</si>
  <si>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</si>
  <si>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</si>
  <si>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</si>
  <si>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</si>
  <si>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</si>
  <si>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</si>
  <si>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</si>
  <si>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</si>
  <si>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</si>
  <si>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</si>
  <si>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</si>
  <si>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</si>
  <si>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</si>
  <si>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</si>
  <si>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</si>
  <si>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</si>
  <si>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</si>
  <si>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</si>
  <si>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</si>
  <si>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</si>
  <si>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</si>
  <si>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</si>
  <si>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</si>
  <si>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</si>
  <si>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</si>
  <si>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</si>
  <si>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</si>
  <si>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</si>
  <si>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</si>
  <si>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</si>
  <si>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</si>
  <si>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</si>
  <si>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</si>
  <si>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</si>
  <si>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</si>
  <si>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</si>
  <si>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</si>
  <si>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</si>
  <si>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</si>
  <si>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</si>
  <si>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</si>
  <si>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</si>
  <si>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</si>
  <si>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</si>
  <si>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</si>
  <si>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</si>
  <si>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</si>
  <si>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</si>
  <si>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</si>
  <si>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</si>
  <si>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</si>
  <si>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</si>
  <si>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</si>
  <si>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</si>
  <si>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</si>
  <si>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</si>
  <si>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</si>
  <si>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</si>
  <si>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</si>
  <si>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</si>
  <si>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</si>
  <si>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</si>
  <si>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</si>
  <si>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</si>
  <si>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</si>
  <si>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</si>
  <si>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</si>
  <si>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</si>
  <si>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</si>
  <si>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</si>
  <si>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</si>
  <si>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</si>
  <si>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</si>
  <si>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</si>
  <si>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</si>
  <si>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</si>
  <si>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</si>
  <si>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</si>
  <si>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</si>
  <si>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</si>
  <si>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</si>
  <si>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</si>
  <si>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</si>
  <si>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</si>
  <si>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</si>
  <si>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</si>
  <si>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</si>
  <si>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</si>
  <si>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</si>
  <si>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</si>
  <si>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</si>
  <si>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</si>
  <si>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</si>
  <si>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</si>
  <si>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</si>
  <si>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</si>
  <si>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</si>
  <si>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</si>
  <si>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</si>
  <si>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</si>
  <si>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</si>
  <si>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</si>
  <si>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</si>
  <si>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</si>
  <si>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</si>
  <si>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</si>
  <si>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</si>
  <si>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</si>
  <si>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</si>
  <si>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</si>
  <si>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</si>
  <si>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</si>
  <si>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</si>
  <si>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</si>
  <si>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</si>
  <si>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</si>
  <si>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</si>
  <si>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</si>
  <si>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</si>
  <si>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</si>
  <si>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</si>
  <si>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</si>
  <si>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</si>
  <si>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</si>
  <si>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</si>
  <si>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</si>
  <si>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</si>
  <si>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</si>
  <si>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</si>
  <si>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</si>
  <si>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</si>
  <si>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</si>
  <si>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</si>
  <si>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</si>
  <si>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</si>
  <si>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</si>
  <si>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</si>
  <si>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</si>
  <si>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</si>
  <si>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</si>
  <si>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</si>
  <si>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</si>
  <si>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</si>
  <si>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</si>
  <si>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</si>
  <si>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</si>
  <si>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</si>
  <si>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</si>
  <si>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</si>
  <si>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</si>
  <si>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</si>
  <si>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</si>
  <si>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</si>
  <si>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</si>
  <si>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</si>
  <si>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</si>
  <si>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</si>
  <si>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</si>
  <si>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</si>
  <si>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</si>
  <si>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</si>
  <si>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</si>
  <si>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</si>
  <si>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</si>
  <si>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</si>
  <si>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</si>
  <si>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</si>
  <si>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</si>
  <si>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</si>
  <si>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</si>
  <si>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</si>
  <si>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</si>
  <si>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</si>
  <si>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</si>
  <si>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</si>
  <si>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</si>
  <si>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</si>
  <si>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</si>
  <si>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</si>
  <si>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</si>
  <si>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</si>
  <si>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</si>
  <si>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</si>
  <si>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</si>
  <si>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</si>
  <si>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</si>
  <si>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</si>
  <si>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</si>
  <si>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</si>
  <si>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</si>
  <si>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</si>
  <si>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</si>
  <si>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</si>
  <si>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</si>
  <si>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</si>
  <si>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</si>
  <si>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</si>
  <si>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</si>
  <si>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</si>
  <si>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</si>
  <si>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</si>
  <si>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</si>
  <si>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</si>
  <si>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</si>
  <si>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</si>
  <si>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</si>
  <si>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</si>
  <si>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</si>
  <si>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</si>
  <si>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</si>
  <si>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</si>
  <si>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</si>
  <si>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</si>
  <si>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</si>
  <si>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</si>
  <si>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</si>
  <si>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</si>
  <si>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</si>
  <si>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</si>
  <si>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</si>
  <si>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</si>
  <si>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</si>
  <si>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</si>
  <si>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</si>
  <si>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</si>
  <si>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</si>
  <si>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</si>
  <si>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</si>
  <si>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</si>
  <si>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</si>
  <si>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</si>
  <si>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</si>
  <si>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</si>
  <si>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</si>
  <si>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</si>
  <si>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</si>
  <si>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</si>
  <si>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</si>
  <si>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</si>
  <si>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</si>
  <si>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</si>
  <si>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</si>
  <si>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</si>
  <si>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</si>
  <si>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</si>
  <si>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</si>
  <si>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</si>
  <si>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</si>
  <si>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</si>
  <si>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</si>
  <si>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</si>
  <si>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</si>
  <si>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</si>
  <si>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</si>
  <si>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</si>
  <si>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</si>
  <si>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</si>
  <si>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</si>
  <si>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</si>
  <si>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</si>
  <si>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</si>
  <si>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</si>
  <si>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</si>
  <si>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</si>
  <si>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</si>
  <si>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</si>
  <si>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</si>
  <si>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</si>
  <si>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</si>
  <si>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</si>
  <si>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</si>
  <si>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</si>
  <si>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</si>
  <si>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</si>
  <si>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</si>
  <si>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</si>
  <si>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</si>
  <si>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</si>
  <si>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</si>
  <si>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</si>
  <si>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</si>
  <si>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</si>
  <si>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</si>
  <si>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</si>
  <si>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</si>
  <si>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</si>
  <si>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</si>
  <si>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</si>
  <si>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</si>
  <si>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</si>
  <si>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</si>
  <si>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</si>
  <si>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</si>
  <si>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</si>
  <si>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</si>
  <si>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</si>
  <si>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</si>
  <si>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</si>
  <si>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</si>
  <si>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</si>
  <si>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</si>
  <si>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</si>
  <si>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</si>
  <si>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</si>
  <si>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</si>
  <si>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</si>
  <si>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</si>
  <si>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</si>
  <si>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</si>
  <si>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</si>
  <si>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</si>
  <si>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</si>
  <si>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</si>
  <si>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</si>
  <si>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</si>
  <si>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</si>
  <si>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</si>
  <si>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</si>
  <si>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</si>
  <si>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</si>
  <si>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</si>
  <si>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</si>
  <si>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</si>
  <si>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</si>
  <si>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</si>
  <si>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</si>
  <si>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</si>
  <si>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</si>
  <si>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</si>
  <si>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</si>
  <si>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</si>
  <si>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</si>
  <si>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</si>
  <si>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</si>
  <si>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</si>
  <si>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</si>
  <si>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</si>
  <si>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</si>
  <si>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</si>
  <si>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</si>
  <si>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</si>
  <si>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</si>
  <si>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</si>
  <si>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</si>
  <si>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</si>
  <si>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</si>
  <si>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</si>
  <si>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</si>
  <si>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</si>
  <si>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</si>
  <si>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</si>
  <si>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</si>
  <si>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</si>
  <si>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</si>
  <si>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</si>
  <si>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</si>
  <si>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</si>
  <si>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</si>
  <si>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</si>
  <si>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</si>
  <si>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</si>
  <si>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</si>
  <si>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</si>
  <si>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</si>
  <si>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</si>
  <si>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</si>
  <si>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</si>
  <si>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</si>
  <si>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</si>
  <si>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</si>
  <si>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</si>
  <si>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</si>
  <si>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</si>
  <si>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</si>
  <si>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</si>
  <si>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</si>
  <si>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</si>
  <si>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</si>
  <si>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</si>
  <si>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</si>
  <si>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</si>
  <si>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</si>
  <si>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</si>
  <si>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</si>
  <si>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</si>
  <si>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</si>
  <si>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</si>
  <si>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</si>
  <si>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</si>
  <si>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</si>
  <si>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</si>
  <si>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</si>
  <si>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</si>
  <si>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</si>
  <si>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</si>
  <si>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</si>
  <si>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</si>
  <si>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</si>
  <si>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</si>
  <si>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</si>
  <si>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</si>
  <si>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</si>
  <si>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</si>
  <si>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</si>
  <si>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</si>
  <si>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</si>
  <si>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</si>
  <si>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</si>
  <si>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</si>
  <si>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</si>
  <si>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</si>
  <si>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</si>
  <si>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</si>
  <si>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</si>
  <si>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</si>
  <si>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</si>
  <si>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</si>
  <si>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</si>
  <si>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</si>
  <si>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</si>
  <si>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</si>
  <si>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</si>
  <si>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</si>
  <si>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</si>
  <si>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</si>
  <si>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</si>
  <si>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</si>
  <si>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</si>
  <si>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</si>
  <si>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</si>
  <si>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</si>
  <si>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</si>
  <si>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</si>
  <si>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</si>
  <si>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</si>
  <si>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</si>
  <si>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</si>
  <si>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</si>
  <si>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</si>
  <si>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</si>
  <si>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</si>
  <si>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</si>
  <si>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</si>
  <si>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</si>
  <si>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</si>
  <si>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</si>
  <si>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</si>
  <si>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</si>
  <si>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</si>
  <si>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</si>
  <si>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</si>
  <si>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</si>
  <si>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</si>
  <si>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</si>
  <si>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</si>
  <si>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</si>
  <si>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</si>
  <si>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</si>
  <si>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</si>
  <si>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</si>
  <si>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</si>
  <si>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</si>
  <si>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</si>
  <si>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</si>
  <si>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</si>
  <si>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</si>
  <si>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</si>
  <si>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</si>
  <si>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</si>
  <si>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</si>
  <si>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</si>
  <si>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</si>
  <si>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</si>
  <si>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</si>
  <si>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</si>
  <si>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</si>
  <si>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</si>
  <si>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</si>
  <si>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</si>
  <si>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</si>
  <si>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</si>
  <si>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</si>
  <si>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</si>
  <si>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</si>
  <si>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</si>
  <si>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</si>
  <si>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</si>
  <si>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</si>
  <si>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</si>
  <si>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</si>
  <si>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</si>
  <si>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</si>
  <si>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</si>
  <si>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</si>
  <si>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</si>
  <si>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</si>
  <si>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</si>
  <si>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</si>
  <si>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</si>
  <si>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</si>
  <si>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</si>
  <si>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</si>
  <si>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</si>
  <si>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</si>
  <si>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</si>
  <si>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</si>
  <si>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</si>
  <si>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</si>
  <si>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</si>
  <si>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</si>
  <si>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</si>
  <si>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</si>
  <si>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</si>
  <si>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</si>
  <si>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</si>
  <si>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</si>
  <si>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</si>
  <si>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</si>
  <si>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</si>
  <si>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</si>
  <si>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</si>
  <si>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</si>
  <si>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</si>
  <si>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</si>
  <si>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</si>
  <si>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</si>
  <si>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</si>
  <si>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</si>
  <si>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</si>
  <si>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</si>
  <si>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</si>
  <si>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</si>
  <si>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</si>
  <si>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</si>
  <si>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</si>
  <si>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</si>
  <si>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</si>
  <si>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</si>
  <si>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</si>
  <si>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</si>
  <si>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</si>
  <si>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</si>
  <si>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</si>
  <si>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</si>
  <si>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</si>
  <si>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</si>
  <si>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</si>
  <si>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</si>
  <si>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</si>
  <si>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</si>
  <si>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</si>
  <si>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</si>
  <si>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</si>
  <si>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</si>
  <si>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</si>
  <si>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</si>
  <si>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</si>
  <si>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</si>
  <si>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</si>
  <si>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</si>
  <si>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</si>
  <si>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</si>
  <si>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</si>
  <si>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</si>
  <si>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</si>
  <si>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</si>
  <si>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</si>
  <si>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</si>
  <si>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</si>
  <si>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</si>
  <si>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</si>
  <si>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</si>
  <si>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</si>
  <si>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</si>
  <si>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</si>
  <si>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</si>
  <si>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</si>
  <si>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</si>
  <si>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</si>
  <si>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</si>
  <si>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</si>
  <si>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</si>
  <si>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</si>
  <si>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</si>
  <si>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</si>
  <si>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</si>
  <si>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</si>
  <si>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</si>
  <si>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</si>
  <si>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</si>
  <si>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</si>
  <si>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</si>
  <si>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</si>
  <si>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</si>
  <si>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</si>
  <si>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</si>
  <si>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</si>
  <si>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</si>
  <si>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</si>
  <si>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</si>
  <si>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</si>
  <si>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</si>
  <si>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</si>
  <si>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</si>
  <si>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</si>
  <si>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</si>
  <si>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</si>
  <si>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</si>
  <si>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</si>
  <si>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</si>
  <si>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</si>
  <si>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</si>
  <si>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</si>
  <si>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</si>
  <si>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</si>
  <si>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</si>
  <si>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</si>
  <si>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</si>
  <si>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</si>
  <si>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</si>
  <si>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</si>
  <si>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</si>
  <si>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</si>
  <si>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</si>
  <si>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</si>
  <si>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</si>
  <si>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</si>
  <si>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</si>
  <si>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</si>
  <si>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</si>
  <si>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</si>
  <si>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</si>
  <si>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</si>
  <si>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</si>
  <si>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</si>
  <si>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</si>
  <si>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</si>
  <si>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</si>
  <si>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</si>
  <si>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</si>
  <si>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</si>
  <si>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</si>
  <si>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</si>
  <si>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</si>
  <si>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</si>
  <si>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</si>
  <si>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</si>
  <si>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</si>
  <si>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</si>
  <si>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</si>
  <si>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</si>
  <si>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</si>
  <si>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</si>
  <si>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</si>
  <si>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</si>
  <si>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</si>
  <si>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</si>
  <si>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</si>
  <si>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</si>
  <si>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</si>
  <si>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</si>
  <si>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</si>
  <si>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</si>
  <si>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</si>
  <si>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</si>
  <si>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</si>
  <si>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</si>
  <si>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</si>
  <si>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</si>
  <si>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</si>
  <si>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</si>
  <si>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</si>
  <si>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</si>
  <si>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</si>
  <si>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</si>
  <si>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</si>
  <si>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</si>
  <si>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</si>
  <si>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</si>
  <si>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</si>
  <si>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</si>
  <si>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</si>
  <si>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</si>
  <si>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</si>
  <si>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</si>
  <si>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</si>
  <si>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</si>
  <si>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</si>
  <si>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</si>
  <si>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</si>
  <si>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</si>
  <si>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</si>
  <si>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</si>
  <si>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</si>
  <si>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</si>
  <si>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</si>
  <si>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</si>
  <si>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</si>
  <si>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</si>
  <si>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</si>
  <si>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</si>
  <si>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</si>
  <si>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</si>
  <si>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</si>
  <si>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</si>
  <si>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</si>
  <si>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</si>
  <si>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</si>
  <si>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</si>
  <si>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</si>
  <si>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</si>
  <si>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</si>
  <si>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</si>
  <si>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</si>
  <si>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</si>
  <si>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</si>
  <si>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</si>
  <si>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</si>
  <si>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</si>
  <si>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</si>
  <si>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</si>
  <si>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</si>
  <si>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</si>
  <si>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</si>
  <si>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</si>
  <si>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</si>
  <si>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</si>
  <si>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</si>
  <si>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</si>
  <si>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</si>
  <si>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</si>
  <si>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</si>
  <si>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</si>
  <si>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</si>
  <si>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</si>
  <si>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</si>
  <si>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</si>
  <si>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</si>
  <si>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</si>
  <si>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</si>
  <si>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</si>
  <si>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</si>
  <si>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</si>
  <si>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</si>
  <si>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</si>
  <si>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</si>
  <si>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</si>
  <si>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</si>
  <si>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</si>
  <si>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</si>
  <si>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</si>
  <si>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</si>
  <si>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</si>
  <si>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</si>
  <si>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</si>
  <si>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</si>
  <si>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</si>
  <si>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</si>
  <si>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</si>
  <si>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</si>
  <si>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</si>
  <si>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</si>
  <si>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</si>
  <si>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</si>
  <si>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</si>
  <si>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</si>
  <si>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</si>
  <si>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</si>
  <si>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</si>
  <si>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</si>
  <si>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</si>
  <si>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</si>
  <si>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</si>
  <si>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</si>
  <si>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</si>
  <si>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</si>
  <si>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</si>
  <si>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</si>
  <si>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</si>
  <si>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</si>
  <si>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</si>
  <si>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</si>
  <si>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</si>
  <si>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</si>
  <si>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</si>
  <si>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</si>
  <si>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</si>
  <si>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</si>
  <si>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</si>
  <si>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</si>
  <si>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</si>
  <si>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</si>
  <si>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</si>
  <si>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</si>
  <si>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</si>
  <si>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</si>
  <si>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</si>
  <si>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</si>
  <si>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</si>
  <si>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</si>
  <si>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</si>
  <si>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</si>
  <si>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</si>
  <si>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</si>
  <si>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</si>
  <si>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</si>
  <si>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</si>
  <si>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</si>
  <si>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</si>
  <si>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</si>
  <si>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</si>
  <si>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</si>
  <si>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</si>
  <si>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</si>
  <si>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</si>
  <si>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</si>
  <si>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</si>
  <si>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</si>
  <si>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</si>
  <si>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</si>
  <si>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</si>
  <si>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</si>
  <si>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</si>
  <si>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</si>
  <si>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</si>
  <si>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</si>
  <si>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</si>
  <si>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</si>
  <si>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</si>
  <si>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</si>
  <si>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</si>
  <si>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</si>
  <si>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</si>
  <si>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</si>
  <si>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</si>
  <si>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</si>
  <si>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</si>
  <si>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</si>
  <si>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</si>
  <si>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</si>
  <si>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</si>
  <si>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</si>
  <si>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</si>
  <si>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</si>
  <si>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</si>
  <si>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</si>
  <si>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</si>
  <si>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</si>
  <si>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</si>
  <si>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</si>
  <si>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</si>
  <si>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</si>
  <si>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</si>
  <si>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</si>
  <si>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</si>
  <si>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</si>
  <si>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</si>
  <si>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</si>
  <si>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</si>
  <si>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</si>
  <si>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</si>
  <si>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</si>
  <si>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</si>
  <si>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</si>
  <si>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</si>
  <si>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</si>
  <si>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</si>
  <si>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</si>
  <si>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</si>
  <si>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</si>
  <si>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</si>
  <si>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</si>
  <si>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</si>
  <si>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</si>
  <si>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</si>
  <si>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</si>
  <si>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</si>
  <si>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</si>
  <si>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</si>
  <si>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</si>
  <si>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</si>
  <si>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</si>
  <si>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</si>
  <si>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</si>
  <si>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</si>
  <si>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</si>
  <si>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</si>
  <si>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</si>
  <si>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</si>
  <si>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</si>
  <si>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</si>
  <si>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</si>
  <si>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</si>
  <si>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</si>
  <si>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</si>
  <si>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</si>
  <si>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</si>
  <si>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</si>
  <si>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</si>
  <si>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</si>
  <si>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</si>
  <si>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</si>
  <si>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</si>
  <si>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</si>
  <si>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</si>
  <si>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</si>
  <si>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</si>
  <si>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</si>
  <si>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</si>
  <si>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</si>
  <si>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</si>
  <si>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</si>
  <si>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</si>
  <si>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</si>
  <si>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</si>
  <si>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</si>
  <si>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</si>
  <si>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</si>
  <si>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</si>
  <si>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</si>
  <si>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</si>
  <si>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</si>
  <si>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</si>
  <si>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</si>
  <si>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</si>
  <si>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</si>
  <si>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</si>
  <si>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</si>
  <si>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</si>
  <si>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</si>
  <si>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</si>
  <si>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</si>
  <si>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</si>
  <si>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</si>
  <si>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</si>
  <si>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</si>
  <si>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</si>
  <si>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</si>
  <si>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</si>
  <si>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</si>
  <si>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</si>
  <si>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</si>
  <si>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</si>
  <si>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</si>
  <si>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</si>
  <si>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</si>
  <si>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</si>
  <si>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</si>
  <si>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</si>
  <si>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</si>
  <si>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</si>
  <si>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</si>
  <si>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</si>
  <si>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</si>
  <si>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</si>
  <si>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</si>
  <si>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</si>
  <si>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</si>
  <si>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</si>
  <si>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</si>
  <si>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</si>
  <si>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</si>
  <si>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</si>
  <si>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</si>
  <si>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</si>
  <si>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</si>
  <si>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</si>
  <si>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</si>
  <si>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</si>
  <si>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</si>
  <si>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</si>
  <si>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</si>
  <si>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</si>
  <si>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</si>
  <si>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</si>
  <si>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</si>
  <si>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</si>
  <si>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</si>
  <si>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</si>
  <si>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</si>
  <si>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</si>
  <si>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</si>
  <si>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</si>
  <si>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</si>
  <si>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</si>
  <si>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</si>
  <si>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</si>
  <si>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</si>
  <si>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</si>
  <si>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</si>
  <si>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</si>
  <si>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</si>
  <si>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</si>
  <si>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</si>
  <si>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</si>
  <si>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</si>
  <si>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</si>
  <si>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</si>
  <si>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</si>
  <si>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</si>
  <si>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</si>
  <si>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</si>
  <si>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</si>
  <si>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</si>
  <si>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</si>
  <si>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</si>
  <si>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</si>
  <si>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</si>
  <si>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</si>
  <si>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</si>
  <si>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</si>
  <si>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</si>
  <si>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</si>
  <si>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</si>
  <si>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</si>
  <si>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</si>
  <si>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</si>
  <si>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</si>
  <si>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</si>
  <si>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</si>
  <si>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</si>
  <si>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</si>
  <si>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</si>
  <si>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</si>
  <si>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</si>
  <si>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</si>
  <si>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</si>
  <si>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</si>
  <si>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</si>
  <si>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</si>
  <si>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</si>
  <si>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</si>
  <si>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</si>
  <si>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</si>
  <si>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</si>
  <si>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</si>
  <si>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</si>
  <si>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</si>
  <si>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</si>
  <si>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</si>
  <si>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</si>
  <si>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</si>
  <si>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</si>
  <si>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</si>
  <si>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</si>
  <si>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</si>
  <si>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</si>
  <si>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</si>
  <si>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</si>
  <si>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</si>
  <si>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</si>
  <si>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</si>
  <si>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</si>
  <si>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</si>
  <si>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</si>
  <si>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</si>
  <si>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</si>
  <si>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</si>
  <si>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</si>
  <si>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</si>
  <si>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</si>
  <si>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</si>
  <si>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</si>
  <si>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</si>
  <si>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</si>
  <si>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</si>
  <si>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</si>
  <si>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</si>
  <si>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</si>
  <si>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</si>
  <si>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</si>
  <si>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</si>
  <si>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</si>
  <si>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</si>
  <si>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</si>
  <si>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</si>
  <si>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</si>
  <si>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</si>
  <si>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</si>
  <si>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</si>
  <si>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</si>
  <si>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</si>
  <si>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</si>
  <si>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</si>
  <si>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</si>
  <si>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</si>
  <si>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</si>
  <si>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</si>
  <si>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</si>
  <si>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</si>
  <si>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</si>
  <si>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</si>
  <si>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</si>
  <si>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</si>
  <si>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</si>
  <si>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</si>
  <si>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</si>
  <si>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</si>
  <si>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</si>
  <si>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</si>
  <si>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</si>
  <si>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</si>
  <si>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</si>
  <si>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</si>
  <si>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</si>
  <si>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</si>
  <si>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</si>
  <si>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</si>
  <si>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</si>
  <si>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</si>
  <si>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</si>
  <si>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</si>
  <si>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</si>
  <si>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</si>
  <si>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</si>
  <si>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</si>
  <si>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</si>
  <si>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</si>
  <si>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</si>
  <si>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</si>
  <si>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</si>
  <si>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</si>
  <si>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</si>
  <si>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</si>
  <si>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</si>
  <si>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</si>
  <si>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</si>
  <si>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</si>
  <si>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</si>
  <si>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</si>
  <si>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</si>
  <si>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</si>
  <si>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</si>
  <si>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</si>
  <si>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</si>
  <si>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</si>
  <si>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</si>
  <si>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</si>
  <si>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</si>
  <si>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</si>
  <si>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</si>
  <si>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</si>
  <si>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</si>
  <si>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</si>
  <si>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</si>
  <si>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</si>
  <si>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</si>
  <si>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</si>
  <si>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</si>
  <si>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</si>
  <si>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</si>
  <si>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</si>
  <si>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</si>
  <si>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</si>
  <si>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</si>
  <si>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</si>
  <si>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</si>
  <si>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</si>
  <si>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</si>
  <si>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</si>
  <si>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</si>
  <si>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</si>
  <si>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</si>
  <si>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</si>
  <si>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</si>
  <si>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</si>
  <si>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</si>
  <si>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</si>
  <si>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</si>
  <si>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</si>
  <si>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</si>
  <si>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</si>
  <si>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</si>
  <si>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</si>
  <si>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</si>
  <si>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</si>
  <si>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</si>
  <si>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</si>
  <si>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</si>
  <si>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</si>
  <si>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</si>
  <si>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</si>
  <si>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</si>
  <si>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</si>
  <si>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</si>
  <si>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</si>
  <si>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</si>
  <si>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</si>
  <si>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</si>
  <si>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</si>
  <si>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</si>
  <si>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</si>
  <si>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</si>
  <si>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</si>
  <si>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</si>
  <si>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</si>
  <si>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</si>
  <si>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</si>
  <si>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</si>
  <si>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</si>
  <si>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</si>
  <si>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</si>
  <si>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</si>
  <si>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</si>
  <si>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</si>
  <si>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</si>
  <si>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</si>
  <si>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</si>
  <si>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</si>
  <si>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</si>
  <si>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</si>
  <si>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</si>
  <si>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</si>
  <si>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</si>
  <si>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</si>
  <si>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</si>
  <si>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</si>
  <si>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</si>
  <si>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</si>
  <si>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</si>
  <si>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</si>
  <si>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</si>
  <si>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</si>
  <si>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</si>
  <si>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</si>
  <si>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</si>
  <si>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</si>
  <si>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</si>
  <si>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</si>
  <si>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</si>
  <si>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</si>
  <si>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</si>
  <si>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</si>
  <si>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</si>
  <si>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</si>
  <si>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</si>
  <si>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</si>
  <si>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</si>
  <si>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</si>
  <si>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</si>
  <si>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</si>
  <si>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</si>
  <si>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</si>
  <si>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</si>
  <si>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</si>
  <si>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</si>
  <si>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</si>
  <si>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</si>
  <si>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</si>
  <si>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</si>
  <si>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</si>
  <si>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</si>
  <si>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</si>
  <si>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</si>
  <si>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</si>
  <si>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</si>
  <si>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</si>
  <si>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</si>
  <si>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</si>
  <si>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</si>
  <si>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</si>
  <si>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</si>
  <si>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</si>
  <si>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</si>
  <si>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</si>
  <si>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</si>
  <si>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</si>
  <si>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</si>
  <si>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</si>
  <si>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</si>
  <si>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</si>
  <si>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</si>
  <si>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</si>
  <si>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</si>
  <si>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</si>
  <si>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</si>
  <si>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</si>
  <si>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</si>
  <si>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</si>
  <si>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</si>
  <si>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</si>
  <si>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</si>
  <si>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</si>
  <si>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</si>
  <si>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</si>
  <si>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</si>
  <si>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</si>
  <si>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</si>
  <si>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</si>
  <si>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</si>
  <si>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</si>
  <si>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</si>
  <si>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</si>
  <si>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</si>
  <si>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</si>
  <si>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</si>
  <si>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</si>
  <si>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</si>
  <si>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</si>
  <si>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</si>
  <si>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</si>
  <si>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</si>
  <si>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</si>
  <si>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</si>
  <si>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</si>
  <si>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</si>
  <si>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</si>
  <si>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</si>
  <si>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</si>
  <si>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</si>
  <si>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</si>
  <si>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</si>
  <si>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</si>
  <si>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</si>
  <si>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</si>
  <si>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</si>
  <si>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</si>
  <si>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</si>
  <si>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</si>
  <si>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</si>
  <si>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</si>
  <si>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</si>
  <si>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</si>
  <si>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</si>
  <si>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</si>
  <si>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</si>
  <si>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</si>
  <si>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</si>
  <si>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</si>
  <si>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</si>
  <si>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</si>
  <si>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</si>
  <si>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</si>
  <si>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</si>
  <si>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</si>
  <si>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</si>
  <si>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</si>
  <si>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</si>
  <si>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</si>
  <si>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</si>
  <si>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</si>
  <si>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</si>
  <si>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</si>
  <si>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</si>
  <si>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</si>
  <si>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</si>
  <si>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</si>
  <si>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</si>
  <si>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</si>
  <si>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</si>
  <si>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</si>
  <si>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</si>
  <si>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</si>
  <si>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</si>
  <si>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</si>
  <si>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</si>
  <si>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</si>
  <si>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</si>
  <si>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</si>
  <si>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</si>
  <si>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</si>
  <si>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</si>
  <si>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</si>
  <si>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</si>
  <si>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</si>
  <si>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</si>
  <si>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</si>
  <si>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</si>
  <si>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</si>
  <si>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</si>
  <si>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</si>
  <si>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</si>
  <si>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</si>
  <si>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</si>
  <si>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</si>
  <si>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</si>
  <si>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</si>
  <si>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</si>
  <si>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</si>
  <si>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</si>
  <si>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</si>
  <si>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</si>
  <si>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</si>
  <si>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</si>
  <si>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</si>
  <si>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</si>
  <si>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</si>
  <si>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</si>
  <si>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</si>
  <si>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</si>
  <si>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</si>
  <si>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</si>
  <si>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</si>
  <si>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</si>
  <si>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</si>
  <si>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</si>
  <si>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</si>
  <si>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</si>
  <si>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</si>
  <si>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</si>
  <si>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</si>
  <si>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</si>
  <si>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</si>
  <si>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</si>
  <si>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</si>
  <si>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</si>
  <si>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</si>
  <si>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</si>
  <si>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</si>
  <si>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</si>
  <si>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</si>
  <si>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</si>
  <si>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</si>
  <si>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</si>
  <si>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</si>
  <si>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</si>
  <si>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</si>
  <si>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</si>
  <si>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</si>
  <si>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</si>
  <si>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</si>
  <si>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</si>
  <si>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</si>
  <si>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</si>
  <si>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</si>
  <si>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</si>
  <si>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</si>
  <si>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</si>
  <si>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</si>
  <si>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</si>
  <si>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</si>
  <si>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</si>
  <si>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</si>
  <si>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</si>
  <si>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</si>
  <si>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</si>
  <si>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</si>
  <si>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</si>
  <si>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</si>
  <si>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</si>
  <si>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</si>
  <si>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</si>
  <si>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</si>
  <si>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</si>
  <si>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</si>
  <si>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</si>
  <si>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</si>
  <si>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</si>
  <si>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</si>
  <si>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</si>
  <si>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</si>
  <si>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</si>
  <si>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</si>
  <si>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</si>
  <si>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</si>
  <si>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</si>
  <si>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</si>
  <si>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</si>
  <si>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</si>
  <si>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</si>
  <si>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</si>
  <si>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</si>
  <si>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</si>
  <si>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</si>
  <si>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</si>
  <si>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</si>
  <si>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</si>
  <si>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</si>
  <si>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</si>
  <si>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</si>
  <si>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</si>
  <si>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</si>
  <si>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</si>
  <si>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</si>
  <si>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</si>
  <si>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</si>
  <si>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</si>
  <si>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</si>
  <si>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</si>
  <si>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</si>
  <si>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</si>
  <si>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</si>
  <si>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</si>
  <si>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</si>
  <si>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</si>
  <si>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</si>
  <si>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</si>
  <si>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</si>
  <si>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</si>
  <si>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</si>
  <si>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</si>
  <si>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</si>
  <si>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</si>
  <si>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</si>
  <si>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</si>
  <si>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</si>
  <si>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</si>
  <si>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</si>
  <si>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</si>
  <si>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</si>
  <si>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</si>
  <si>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</si>
  <si>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</si>
  <si>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</si>
  <si>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</si>
  <si>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</si>
  <si>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</si>
  <si>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</si>
  <si>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</si>
  <si>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</si>
  <si>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</si>
  <si>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</si>
  <si>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</si>
  <si>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</si>
  <si>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</si>
  <si>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</si>
  <si>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</si>
  <si>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</si>
  <si>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</si>
  <si>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</si>
  <si>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</si>
  <si>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</si>
  <si>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</si>
  <si>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</si>
  <si>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</si>
  <si>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</si>
  <si>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</si>
  <si>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</si>
  <si>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</si>
  <si>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</si>
  <si>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</si>
  <si>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</si>
  <si>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</si>
  <si>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</si>
  <si>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</si>
  <si>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</si>
  <si>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</si>
  <si>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</si>
  <si>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</si>
  <si>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</si>
  <si>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</si>
  <si>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</si>
  <si>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</si>
  <si>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</si>
  <si>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</si>
  <si>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</si>
  <si>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</si>
  <si>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</si>
  <si>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</si>
  <si>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</si>
  <si>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</si>
  <si>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</si>
  <si>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</si>
  <si>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</si>
  <si>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</si>
  <si>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</si>
  <si>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</si>
  <si>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</si>
  <si>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</si>
  <si>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</si>
  <si>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</si>
  <si>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</si>
  <si>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</si>
  <si>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</si>
  <si>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</si>
  <si>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</si>
  <si>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</si>
  <si>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</si>
  <si>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</si>
  <si>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</si>
  <si>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</si>
  <si>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</si>
  <si>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</si>
  <si>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</si>
  <si>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</si>
  <si>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</si>
  <si>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</si>
  <si>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</si>
  <si>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</si>
  <si>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</si>
  <si>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</si>
  <si>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</si>
  <si>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</si>
  <si>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</si>
  <si>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</si>
  <si>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</si>
  <si>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</si>
  <si>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</si>
  <si>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</si>
  <si>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</si>
  <si>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</si>
  <si>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</si>
  <si>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</si>
  <si>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</si>
  <si>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</si>
  <si>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</si>
  <si>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</si>
  <si>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</si>
  <si>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</si>
  <si>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</si>
  <si>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</si>
  <si>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</si>
  <si>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</si>
  <si>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</si>
  <si>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</si>
  <si>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</si>
  <si>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</si>
  <si>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</si>
  <si>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</si>
  <si>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</si>
  <si>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</si>
  <si>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</si>
  <si>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</si>
  <si>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</si>
  <si>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</si>
  <si>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</si>
  <si>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</si>
  <si>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</si>
  <si>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</si>
  <si>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</si>
  <si>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</si>
  <si>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</si>
  <si>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</si>
  <si>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</si>
  <si>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</si>
  <si>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</si>
  <si>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</si>
  <si>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</si>
  <si>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</si>
  <si>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</si>
  <si>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</si>
  <si>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</si>
  <si>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</si>
  <si>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</si>
  <si>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</si>
  <si>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</si>
  <si>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</si>
  <si>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</si>
  <si>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</si>
  <si>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</si>
  <si>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</si>
  <si>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</si>
  <si>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</si>
  <si>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</si>
  <si>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</si>
  <si>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</si>
  <si>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</si>
  <si>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</si>
  <si>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</si>
  <si>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</si>
  <si>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</si>
  <si>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</si>
  <si>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</si>
  <si>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</si>
  <si>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</si>
  <si>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</si>
  <si>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</si>
  <si>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</si>
  <si>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</si>
  <si>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</si>
  <si>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</si>
  <si>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</si>
  <si>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</si>
  <si>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</si>
  <si>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</si>
  <si>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</si>
  <si>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</si>
  <si>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</si>
  <si>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</si>
  <si>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</si>
  <si>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</si>
  <si>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</si>
  <si>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</si>
  <si>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</si>
  <si>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</si>
  <si>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</si>
  <si>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</si>
  <si>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</si>
  <si>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</si>
  <si>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</si>
  <si>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</si>
  <si>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</si>
  <si>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</si>
  <si>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</si>
  <si>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</si>
  <si>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</si>
  <si>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</si>
  <si>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</si>
  <si>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</si>
  <si>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</si>
  <si>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</si>
  <si>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</si>
  <si>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</si>
  <si>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</si>
  <si>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</si>
  <si>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</si>
  <si>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</si>
  <si>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</si>
  <si>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</si>
  <si>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</si>
  <si>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</si>
  <si>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</si>
  <si>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</si>
  <si>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</si>
  <si>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</si>
  <si>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</si>
  <si>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</si>
  <si>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</si>
  <si>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</si>
  <si>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</si>
  <si>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</si>
  <si>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</si>
  <si>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</si>
  <si>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</si>
  <si>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</si>
  <si>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</si>
  <si>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</si>
  <si>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</si>
  <si>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</si>
  <si>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</si>
  <si>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</si>
  <si>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</si>
  <si>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</si>
  <si>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</si>
  <si>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</si>
  <si>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</si>
  <si>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</si>
  <si>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</si>
  <si>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</si>
  <si>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</si>
  <si>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</si>
  <si>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</si>
  <si>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</si>
  <si>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</si>
  <si>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</si>
  <si>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</si>
  <si>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</si>
  <si>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</si>
  <si>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</si>
  <si>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</si>
  <si>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</si>
  <si>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</si>
  <si>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</si>
  <si>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</si>
  <si>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</si>
  <si>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</si>
  <si>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</si>
  <si>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</si>
  <si>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</si>
  <si>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</si>
  <si>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</si>
  <si>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</si>
  <si>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</si>
  <si>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</si>
  <si>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</si>
  <si>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</si>
  <si>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</si>
  <si>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</si>
  <si>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</si>
  <si>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</si>
  <si>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</si>
  <si>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</si>
  <si>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</si>
  <si>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</si>
  <si>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</si>
  <si>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</si>
  <si>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</si>
  <si>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</si>
  <si>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</si>
  <si>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</si>
  <si>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</si>
  <si>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</si>
  <si>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</si>
  <si>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</si>
  <si>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</si>
  <si>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</si>
  <si>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</si>
  <si>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</si>
  <si>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</si>
  <si>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</si>
  <si>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</si>
  <si>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</si>
  <si>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</si>
  <si>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</si>
  <si>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</si>
  <si>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</si>
  <si>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</si>
  <si>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</si>
  <si>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</si>
  <si>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</si>
  <si>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</si>
  <si>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</si>
  <si>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</si>
  <si>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</si>
  <si>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</si>
  <si>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</si>
  <si>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</si>
  <si>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</si>
  <si>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</si>
  <si>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</si>
  <si>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</si>
  <si>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</si>
  <si>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</si>
  <si>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</si>
  <si>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</si>
  <si>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</si>
  <si>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</si>
  <si>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</si>
  <si>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</si>
  <si>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</si>
  <si>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</si>
  <si>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</si>
  <si>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</si>
  <si>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</si>
  <si>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</si>
  <si>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</si>
  <si>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</si>
  <si>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</si>
  <si>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</si>
  <si>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</si>
  <si>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</si>
  <si>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</si>
  <si>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</si>
  <si>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</si>
  <si>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</si>
  <si>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</si>
  <si>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</si>
  <si>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</si>
  <si>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</si>
  <si>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</si>
  <si>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</si>
  <si>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</si>
  <si>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</si>
  <si>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</si>
  <si>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</si>
  <si>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</si>
  <si>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</si>
  <si>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</si>
  <si>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</si>
  <si>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</si>
  <si>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</si>
  <si>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</si>
  <si>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</si>
  <si>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</si>
  <si>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</si>
  <si>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</si>
  <si>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</si>
  <si>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</si>
  <si>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</si>
  <si>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</si>
  <si>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</si>
  <si>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</si>
  <si>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</si>
  <si>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</si>
  <si>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</si>
  <si>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</si>
  <si>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</si>
  <si>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</si>
  <si>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</si>
  <si>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</si>
  <si>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</si>
  <si>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</si>
  <si>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</si>
  <si>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</si>
  <si>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</si>
  <si>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</si>
  <si>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</si>
  <si>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</si>
  <si>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</si>
  <si>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</si>
  <si>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</si>
  <si>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</si>
  <si>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</si>
  <si>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</si>
  <si>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</si>
  <si>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</si>
  <si>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</si>
  <si>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</si>
  <si>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</si>
  <si>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</si>
  <si>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</si>
  <si>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</si>
  <si>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</si>
  <si>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</si>
  <si>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</si>
  <si>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</si>
  <si>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</si>
  <si>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</si>
  <si>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</si>
  <si>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</si>
  <si>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</si>
  <si>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</si>
  <si>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</si>
  <si>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</si>
  <si>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</si>
  <si>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</si>
  <si>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</si>
  <si>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</si>
  <si>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</si>
  <si>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</si>
  <si>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</si>
  <si>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</si>
  <si>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</si>
  <si>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</si>
  <si>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</si>
  <si>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</si>
  <si>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</si>
  <si>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</si>
  <si>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</si>
  <si>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</si>
  <si>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</si>
  <si>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</si>
  <si>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</si>
  <si>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</si>
  <si>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</si>
  <si>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</si>
  <si>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</si>
  <si>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</si>
  <si>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</si>
  <si>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</si>
  <si>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</si>
  <si>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</si>
  <si>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</si>
  <si>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</si>
  <si>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</si>
  <si>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</si>
  <si>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</si>
  <si>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</si>
  <si>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</si>
  <si>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</si>
  <si>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</si>
  <si>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</si>
  <si>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</si>
  <si>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</si>
  <si>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</si>
  <si>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</si>
  <si>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</si>
  <si>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</si>
  <si>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</si>
  <si>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</si>
  <si>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</si>
  <si>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</si>
  <si>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</si>
  <si>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</si>
  <si>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</si>
  <si>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</si>
  <si>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</si>
  <si>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</si>
  <si>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</si>
  <si>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</si>
  <si>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</si>
  <si>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</si>
  <si>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</si>
  <si>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</si>
  <si>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</si>
  <si>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</si>
  <si>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</si>
  <si>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</si>
  <si>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</si>
  <si>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</si>
  <si>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</si>
  <si>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</si>
  <si>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</si>
  <si>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</si>
  <si>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</si>
  <si>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</si>
  <si>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</si>
  <si>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</si>
  <si>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</si>
  <si>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</si>
  <si>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</si>
  <si>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</si>
  <si>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</si>
  <si>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</si>
  <si>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</si>
  <si>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</si>
  <si>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</si>
  <si>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</si>
  <si>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</si>
  <si>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</si>
  <si>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</si>
  <si>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</si>
  <si>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</si>
  <si>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</si>
  <si>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</si>
  <si>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</si>
  <si>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</si>
  <si>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</si>
  <si>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</si>
  <si>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</si>
  <si>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</si>
  <si>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</si>
  <si>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</si>
  <si>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</si>
  <si>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</si>
  <si>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</si>
  <si>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</si>
  <si>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</si>
  <si>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</si>
  <si>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</si>
  <si>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</si>
  <si>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</si>
  <si>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</si>
  <si>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</si>
  <si>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</si>
  <si>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</si>
  <si>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</si>
  <si>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</si>
  <si>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</si>
  <si>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</si>
  <si>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</si>
  <si>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</si>
  <si>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</si>
  <si>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</si>
  <si>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</si>
  <si>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</si>
  <si>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</si>
  <si>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</si>
  <si>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</si>
  <si>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</si>
  <si>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</si>
  <si>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</si>
  <si>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</si>
  <si>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</si>
  <si>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</si>
  <si>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</si>
  <si>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</si>
  <si>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</si>
  <si>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</si>
  <si>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</si>
  <si>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</si>
  <si>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</si>
  <si>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</si>
  <si>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</si>
  <si>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</si>
  <si>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</si>
  <si>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</si>
  <si>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</si>
  <si>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</si>
  <si>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</si>
  <si>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</si>
  <si>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</si>
  <si>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</si>
  <si>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</si>
  <si>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</si>
  <si>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</si>
  <si>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</si>
  <si>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</si>
  <si>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</si>
  <si>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</si>
  <si>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</si>
  <si>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</si>
  <si>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</si>
  <si>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</si>
  <si>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</si>
  <si>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</si>
  <si>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</si>
  <si>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</si>
  <si>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</si>
  <si>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</si>
  <si>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</si>
  <si>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</si>
  <si>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</si>
  <si>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</si>
  <si>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</si>
  <si>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</si>
  <si>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</si>
  <si>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</si>
  <si>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</si>
  <si>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</si>
  <si>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</si>
  <si>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</si>
  <si>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</si>
  <si>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</si>
  <si>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</si>
  <si>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</si>
  <si>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</si>
  <si>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</si>
  <si>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</si>
  <si>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</si>
  <si>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</si>
  <si>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</si>
  <si>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</si>
  <si>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</si>
  <si>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</si>
  <si>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</si>
  <si>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</si>
  <si>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</si>
  <si>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</si>
  <si>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</si>
  <si>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</si>
  <si>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</si>
  <si>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</si>
  <si>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</si>
  <si>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</si>
  <si>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</si>
  <si>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</si>
  <si>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</si>
  <si>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</si>
  <si>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</si>
  <si>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</si>
  <si>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</si>
  <si>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</si>
  <si>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</si>
  <si>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</si>
  <si>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</si>
  <si>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</si>
  <si>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</si>
  <si>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</si>
  <si>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</si>
  <si>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</si>
  <si>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</si>
  <si>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</si>
  <si>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</si>
  <si>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</si>
  <si>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</si>
  <si>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</si>
  <si>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</si>
  <si>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</si>
  <si>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</si>
  <si>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</si>
  <si>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</si>
  <si>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</si>
  <si>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</si>
  <si>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</si>
  <si>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</si>
  <si>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</si>
  <si>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</si>
  <si>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</si>
  <si>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</si>
  <si>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</si>
  <si>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</si>
  <si>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</si>
  <si>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</si>
  <si>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</si>
  <si>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</si>
  <si>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</si>
  <si>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</si>
  <si>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</si>
  <si>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</si>
  <si>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</si>
  <si>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</si>
  <si>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</si>
  <si>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</si>
  <si>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</si>
  <si>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</si>
  <si>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</si>
  <si>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</si>
  <si>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</si>
  <si>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</si>
  <si>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</si>
  <si>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</si>
  <si>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</si>
  <si>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</si>
  <si>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</si>
  <si>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</si>
  <si>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</si>
  <si>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</si>
  <si>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</si>
  <si>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</si>
  <si>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</si>
  <si>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</si>
  <si>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</si>
  <si>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</si>
  <si>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</si>
  <si>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</si>
  <si>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</si>
  <si>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</si>
  <si>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</si>
  <si>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</si>
  <si>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</si>
  <si>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</si>
  <si>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</si>
  <si>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</si>
  <si>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</si>
  <si>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</si>
  <si>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</si>
  <si>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</si>
  <si>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</si>
  <si>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</si>
  <si>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</si>
  <si>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</si>
  <si>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</si>
  <si>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</si>
  <si>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</si>
  <si>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</si>
  <si>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</si>
  <si>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</si>
  <si>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</si>
  <si>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</si>
  <si>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</si>
  <si>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</si>
  <si>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</si>
  <si>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</si>
  <si>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</si>
  <si>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</si>
  <si>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</si>
  <si>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</si>
  <si>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</si>
  <si>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</si>
  <si>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</si>
  <si>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</si>
  <si>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</si>
  <si>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</si>
  <si>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</si>
  <si>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</si>
  <si>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</si>
  <si>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</si>
  <si>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</si>
  <si>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</si>
  <si>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</si>
  <si>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</si>
  <si>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</si>
  <si>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</si>
  <si>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</si>
  <si>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</si>
  <si>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</si>
  <si>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</si>
  <si>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</si>
  <si>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</si>
  <si>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</si>
  <si>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</si>
  <si>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</si>
  <si>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</si>
  <si>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</si>
  <si>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</si>
  <si>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</si>
  <si>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</si>
  <si>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</si>
  <si>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</si>
  <si>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</si>
  <si>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</si>
  <si>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</si>
  <si>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</si>
  <si>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</si>
  <si>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</si>
  <si>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</si>
  <si>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</si>
  <si>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</si>
  <si>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</si>
  <si>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</si>
  <si>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</si>
  <si>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</si>
  <si>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</si>
  <si>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</si>
  <si>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</si>
  <si>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</si>
  <si>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</si>
  <si>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</si>
  <si>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</si>
  <si>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</si>
  <si>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</si>
  <si>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</si>
  <si>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</si>
  <si>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</si>
  <si>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</si>
  <si>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</si>
  <si>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</si>
  <si>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</si>
  <si>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</si>
  <si>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</si>
  <si>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</si>
  <si>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</si>
  <si>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</si>
  <si>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</si>
  <si>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</si>
  <si>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</si>
  <si>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</si>
  <si>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</si>
  <si>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</si>
  <si>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</si>
  <si>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</si>
  <si>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</si>
  <si>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</si>
  <si>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</si>
  <si>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</si>
  <si>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</si>
  <si>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</si>
  <si>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</si>
  <si>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</si>
  <si>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</si>
  <si>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</si>
  <si>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</si>
  <si>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</si>
  <si>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</si>
  <si>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</si>
  <si>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</si>
  <si>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</si>
  <si>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</si>
  <si>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</si>
  <si>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</si>
  <si>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</si>
  <si>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</si>
  <si>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</si>
  <si>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</si>
  <si>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</si>
  <si>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</si>
  <si>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</si>
  <si>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</si>
  <si>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</si>
  <si>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</si>
  <si>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</si>
  <si>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</si>
  <si>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</si>
  <si>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</si>
  <si>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</si>
  <si>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</si>
  <si>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</si>
  <si>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</si>
  <si>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</si>
  <si>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</si>
  <si>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</si>
  <si>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</si>
  <si>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</si>
  <si>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</si>
  <si>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</si>
  <si>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</si>
  <si>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</si>
  <si>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</si>
  <si>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</si>
  <si>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</si>
  <si>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</si>
  <si>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</si>
  <si>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</si>
  <si>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</si>
  <si>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</si>
  <si>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</si>
  <si>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</si>
  <si>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</si>
  <si>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</si>
  <si>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</si>
  <si>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</si>
  <si>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</si>
  <si>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</si>
  <si>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</si>
  <si>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</si>
  <si>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</si>
  <si>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</si>
  <si>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</si>
  <si>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</si>
  <si>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</si>
  <si>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</si>
  <si>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</si>
  <si>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</si>
  <si>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</si>
  <si>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</si>
  <si>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</si>
  <si>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</si>
  <si>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</si>
  <si>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</si>
  <si>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</si>
  <si>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</si>
  <si>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</si>
  <si>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</si>
  <si>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</si>
  <si>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</si>
  <si>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</si>
  <si>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</si>
  <si>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</si>
  <si>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</si>
  <si>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</si>
  <si>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</si>
  <si>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</si>
  <si>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</si>
  <si>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</si>
  <si>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</si>
  <si>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</si>
  <si>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</si>
  <si>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</si>
  <si>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</si>
  <si>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</si>
  <si>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</si>
  <si>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</si>
  <si>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</si>
  <si>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</si>
  <si>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</si>
  <si>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</si>
  <si>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</si>
  <si>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</si>
  <si>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</si>
  <si>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</si>
  <si>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</si>
  <si>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</si>
  <si>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</si>
  <si>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</si>
  <si>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</si>
  <si>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</si>
  <si>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</si>
  <si>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</si>
  <si>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</si>
  <si>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</si>
  <si>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</si>
  <si>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</si>
  <si>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</si>
  <si>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</si>
  <si>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</si>
  <si>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</si>
  <si>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</si>
  <si>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</si>
  <si>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</si>
  <si>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</si>
  <si>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</si>
  <si>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</si>
  <si>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</si>
  <si>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</si>
  <si>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</si>
  <si>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</si>
  <si>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</si>
  <si>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</si>
  <si>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</si>
  <si>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</si>
  <si>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</si>
  <si>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</si>
  <si>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</si>
  <si>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</si>
  <si>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</si>
  <si>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</si>
  <si>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</si>
  <si>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</si>
  <si>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</si>
  <si>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</si>
  <si>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</si>
  <si>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</si>
  <si>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</si>
  <si>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</si>
  <si>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</si>
  <si>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</si>
  <si>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</si>
  <si>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</si>
  <si>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</si>
  <si>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</si>
  <si>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</si>
  <si>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</si>
  <si>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</si>
  <si>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</si>
  <si>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</si>
  <si>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</si>
  <si>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</si>
  <si>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</si>
  <si>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</si>
  <si>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</si>
  <si>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</si>
  <si>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</si>
  <si>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</si>
  <si>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</si>
  <si>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</si>
  <si>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</si>
  <si>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</si>
  <si>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</si>
  <si>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</si>
  <si>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</si>
  <si>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</si>
  <si>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</si>
  <si>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</si>
  <si>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</si>
  <si>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</si>
  <si>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</si>
  <si>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</si>
  <si>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</si>
  <si>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</si>
  <si>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</si>
  <si>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</si>
  <si>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</si>
  <si>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</si>
  <si>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</si>
  <si>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</si>
  <si>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</si>
  <si>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</si>
  <si>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</si>
  <si>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</si>
  <si>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</si>
  <si>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</si>
  <si>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</si>
  <si>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</si>
  <si>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</si>
  <si>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</si>
  <si>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</si>
  <si>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</si>
  <si>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</si>
  <si>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</si>
  <si>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</si>
  <si>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</si>
  <si>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</si>
  <si>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</si>
  <si>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</si>
  <si>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</si>
  <si>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</si>
  <si>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</si>
  <si>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</si>
  <si>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</si>
  <si>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</si>
  <si>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</si>
  <si>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</si>
  <si>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</si>
  <si>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</si>
  <si>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</si>
  <si>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</si>
  <si>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</si>
  <si>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</si>
  <si>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</si>
  <si>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</si>
  <si>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</si>
  <si>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</si>
  <si>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</si>
  <si>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</si>
  <si>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</si>
  <si>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</si>
  <si>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</si>
  <si>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</si>
  <si>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</si>
  <si>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</si>
  <si>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</si>
  <si>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</si>
  <si>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</si>
  <si>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</si>
  <si>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</si>
  <si>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</si>
  <si>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</si>
  <si>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</si>
  <si>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</si>
  <si>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</si>
  <si>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</si>
  <si>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</si>
  <si>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</si>
  <si>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</si>
  <si>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</si>
  <si>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</si>
  <si>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</si>
  <si>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</si>
  <si>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</si>
  <si>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</si>
  <si>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</si>
  <si>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</si>
  <si>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</si>
  <si>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</si>
  <si>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</si>
  <si>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</si>
  <si>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</si>
  <si>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</si>
  <si>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</si>
  <si>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</si>
  <si>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</si>
  <si>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</si>
  <si>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</si>
  <si>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</si>
  <si>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</si>
  <si>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</si>
  <si>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</si>
  <si>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</si>
  <si>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</si>
  <si>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</si>
  <si>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</si>
  <si>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</si>
  <si>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</si>
  <si>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</si>
  <si>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</si>
  <si>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</si>
  <si>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</si>
  <si>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</si>
  <si>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</si>
  <si>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</si>
  <si>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</si>
  <si>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</si>
  <si>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</si>
  <si>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</si>
  <si>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</si>
  <si>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</si>
  <si>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</si>
  <si>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</si>
  <si>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</si>
  <si>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</si>
  <si>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</si>
  <si>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</si>
  <si>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</si>
  <si>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</si>
  <si>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</si>
  <si>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</si>
  <si>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</si>
  <si>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</si>
  <si>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</si>
  <si>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</si>
  <si>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</si>
  <si>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</si>
  <si>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</si>
  <si>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</si>
  <si>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</si>
  <si>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</si>
  <si>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</si>
  <si>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</si>
  <si>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</si>
  <si>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</si>
  <si>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</si>
  <si>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</si>
  <si>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</si>
  <si>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</si>
  <si>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</si>
  <si>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</si>
  <si>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</si>
  <si>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</si>
  <si>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</si>
  <si>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</si>
  <si>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</si>
  <si>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</si>
  <si>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</si>
  <si>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</si>
  <si>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</si>
  <si>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</si>
  <si>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</si>
  <si>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</si>
  <si>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</si>
  <si>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</si>
  <si>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</si>
  <si>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</si>
  <si>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</si>
  <si>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</si>
  <si>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</si>
  <si>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</si>
  <si>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</si>
  <si>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</si>
  <si>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</si>
  <si>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</si>
  <si>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</si>
  <si>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</si>
  <si>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</si>
  <si>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</si>
  <si>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</si>
  <si>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</si>
  <si>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</si>
  <si>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</si>
  <si>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</si>
  <si>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</si>
  <si>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</si>
  <si>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</si>
  <si>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</si>
  <si>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</si>
  <si>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</si>
  <si>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</si>
  <si>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</si>
  <si>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</si>
  <si>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</si>
  <si>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</si>
  <si>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</si>
  <si>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</si>
  <si>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</si>
  <si>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</si>
  <si>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</si>
  <si>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</si>
  <si>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</si>
  <si>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</si>
  <si>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</si>
  <si>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</si>
  <si>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</si>
  <si>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</si>
  <si>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</si>
  <si>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</si>
  <si>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</si>
  <si>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</si>
  <si>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</si>
  <si>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</si>
  <si>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</si>
  <si>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</si>
  <si>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</si>
  <si>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</si>
  <si>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</si>
  <si>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</si>
  <si>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</si>
  <si>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</si>
  <si>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</si>
  <si>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</si>
  <si>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</si>
  <si>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</si>
  <si>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</si>
  <si>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</si>
  <si>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</si>
  <si>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</si>
  <si>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</si>
  <si>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</si>
  <si>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</si>
  <si>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</si>
  <si>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</si>
  <si>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</si>
  <si>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</si>
  <si>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</si>
  <si>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</si>
  <si>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</si>
  <si>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</si>
  <si>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</si>
  <si>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</si>
  <si>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</si>
  <si>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</si>
  <si>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</si>
  <si>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</si>
  <si>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</si>
  <si>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</si>
  <si>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</si>
  <si>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</si>
  <si>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</si>
  <si>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</si>
  <si>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</si>
  <si>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</si>
  <si>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</si>
  <si>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</si>
  <si>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</si>
  <si>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</si>
  <si>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</si>
  <si>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</si>
  <si>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</si>
  <si>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</si>
  <si>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</si>
  <si>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</si>
  <si>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</si>
  <si>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</si>
  <si>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</si>
  <si>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</si>
  <si>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</si>
  <si>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</si>
  <si>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</si>
  <si>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</si>
  <si>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</si>
  <si>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</si>
  <si>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</si>
  <si>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</si>
  <si>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</si>
  <si>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</si>
  <si>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</si>
  <si>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</si>
  <si>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</si>
  <si>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</si>
  <si>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</si>
  <si>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</si>
  <si>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</si>
  <si>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</si>
  <si>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</si>
  <si>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</si>
  <si>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</si>
  <si>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</si>
  <si>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</si>
  <si>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</si>
  <si>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</si>
  <si>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</si>
  <si>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</si>
  <si>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</si>
  <si>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</si>
  <si>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</si>
  <si>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</si>
  <si>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</si>
  <si>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</si>
  <si>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</si>
  <si>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</si>
  <si>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</si>
  <si>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</si>
  <si>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</si>
  <si>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</si>
  <si>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</si>
  <si>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</si>
  <si>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</si>
  <si>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</si>
  <si>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</si>
  <si>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</si>
  <si>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</si>
  <si>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</si>
  <si>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</si>
  <si>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</si>
  <si>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</si>
  <si>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</si>
  <si>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</si>
  <si>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</si>
  <si>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</si>
  <si>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</si>
  <si>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</si>
  <si>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</si>
  <si>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</si>
  <si>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</si>
  <si>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</si>
  <si>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</si>
  <si>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</si>
  <si>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</si>
  <si>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</si>
  <si>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</si>
  <si>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</si>
  <si>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</si>
  <si>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</si>
  <si>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</si>
  <si>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</si>
  <si>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</si>
  <si>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</si>
  <si>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</si>
  <si>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</si>
  <si>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</si>
  <si>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</si>
  <si>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</si>
  <si>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</si>
  <si>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</si>
  <si>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</si>
  <si>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</si>
  <si>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</si>
  <si>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</si>
  <si>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</si>
  <si>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</si>
  <si>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</si>
  <si>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</si>
  <si>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</si>
  <si>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</si>
  <si>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</si>
  <si>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</si>
  <si>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</si>
  <si>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</si>
  <si>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</si>
  <si>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</si>
  <si>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</si>
  <si>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</si>
  <si>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</si>
  <si>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</si>
  <si>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</si>
  <si>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</si>
  <si>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</si>
  <si>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</si>
  <si>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</si>
  <si>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</si>
  <si>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</si>
  <si>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</si>
  <si>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</si>
  <si>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</si>
  <si>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</si>
  <si>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</si>
  <si>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</si>
  <si>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</si>
  <si>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</si>
  <si>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</si>
  <si>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</si>
  <si>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</si>
  <si>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</si>
  <si>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</si>
  <si>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</si>
  <si>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</si>
  <si>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</si>
  <si>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</si>
  <si>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</si>
  <si>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</si>
  <si>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</si>
  <si>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</si>
  <si>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</si>
  <si>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</si>
  <si>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</si>
  <si>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</si>
  <si>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</si>
  <si>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</si>
  <si>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</si>
  <si>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</si>
  <si>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</si>
  <si>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</si>
  <si>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</si>
  <si>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</si>
  <si>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</si>
  <si>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</si>
  <si>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</si>
  <si>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</si>
  <si>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</si>
  <si>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</si>
  <si>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</si>
  <si>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</si>
  <si>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</si>
  <si>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</si>
  <si>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</si>
  <si>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</si>
  <si>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</si>
  <si>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</si>
  <si>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</si>
  <si>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</si>
  <si>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</si>
  <si>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</si>
  <si>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</si>
  <si>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</si>
  <si>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</si>
  <si>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</si>
  <si>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</si>
  <si>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</si>
  <si>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</si>
  <si>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</si>
  <si>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</si>
  <si>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</si>
  <si>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</si>
  <si>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</si>
  <si>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</si>
  <si>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</si>
  <si>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</si>
  <si>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</si>
  <si>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</si>
  <si>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</si>
  <si>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</si>
  <si>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</si>
  <si>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</si>
  <si>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</si>
  <si>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</si>
  <si>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</si>
  <si>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</si>
  <si>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</si>
  <si>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</si>
  <si>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</si>
  <si>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</si>
  <si>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</si>
  <si>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</si>
  <si>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</si>
  <si>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</si>
  <si>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</si>
  <si>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</si>
  <si>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</si>
  <si>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</si>
  <si>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</si>
  <si>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</si>
  <si>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</si>
  <si>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</si>
  <si>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</si>
  <si>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</si>
  <si>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</si>
  <si>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</si>
  <si>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</si>
  <si>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</si>
  <si>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</si>
  <si>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</si>
  <si>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</si>
  <si>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</si>
  <si>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</si>
  <si>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</si>
  <si>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</si>
  <si>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</si>
  <si>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</si>
  <si>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</si>
  <si>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</si>
  <si>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</si>
  <si>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</si>
  <si>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</si>
  <si>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</si>
  <si>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</si>
  <si>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</si>
  <si>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</si>
  <si>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</si>
  <si>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</si>
  <si>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</si>
  <si>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</si>
  <si>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</si>
  <si>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</si>
  <si>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</si>
  <si>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</si>
  <si>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</si>
  <si>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</si>
  <si>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</si>
  <si>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</si>
  <si>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</si>
  <si>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</si>
  <si>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</si>
  <si>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</si>
  <si>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</si>
  <si>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</si>
  <si>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</si>
  <si>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</si>
  <si>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</si>
  <si>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</si>
  <si>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</si>
  <si>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</si>
  <si>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</si>
  <si>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</si>
  <si>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</si>
  <si>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</si>
  <si>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</si>
  <si>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</si>
  <si>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</si>
  <si>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</si>
  <si>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</si>
  <si>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</si>
  <si>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</si>
  <si>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</si>
  <si>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</si>
  <si>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</si>
  <si>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</si>
  <si>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</si>
  <si>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</si>
  <si>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</si>
  <si>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</si>
  <si>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</si>
  <si>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</si>
  <si>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</si>
  <si>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</si>
  <si>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</si>
  <si>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</si>
  <si>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</si>
  <si>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</si>
  <si>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</si>
  <si>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</si>
  <si>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</si>
  <si>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</si>
  <si>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</si>
  <si>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</si>
  <si>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</si>
  <si>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</si>
  <si>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</si>
  <si>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</si>
  <si>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</si>
  <si>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</si>
  <si>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</si>
  <si>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</si>
  <si>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</si>
  <si>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</si>
  <si>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</si>
  <si>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</si>
  <si>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</si>
  <si>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</si>
  <si>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</si>
  <si>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</si>
  <si>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</si>
  <si>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</si>
  <si>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</si>
  <si>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</si>
  <si>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</si>
  <si>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</si>
  <si>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</si>
  <si>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</si>
  <si>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</si>
  <si>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</si>
  <si>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</si>
  <si>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</si>
  <si>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</si>
  <si>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</si>
  <si>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</si>
  <si>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</si>
  <si>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</si>
  <si>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</si>
  <si>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</si>
  <si>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</si>
  <si>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</si>
  <si>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</si>
  <si>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</si>
  <si>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</si>
  <si>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</si>
  <si>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</si>
  <si>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</si>
  <si>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</si>
  <si>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</si>
  <si>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</si>
  <si>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</si>
  <si>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</si>
  <si>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</si>
  <si>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</si>
  <si>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</si>
  <si>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</si>
  <si>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</si>
  <si>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</si>
  <si>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</si>
  <si>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</si>
  <si>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</si>
  <si>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</si>
  <si>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</si>
  <si>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</si>
  <si>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</si>
  <si>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</si>
  <si>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</si>
  <si>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</si>
  <si>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</si>
  <si>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</si>
  <si>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</si>
  <si>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</si>
  <si>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</si>
  <si>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</si>
  <si>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</si>
  <si>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</si>
  <si>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</si>
  <si>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</si>
  <si>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</si>
  <si>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</si>
  <si>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</si>
  <si>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</si>
  <si>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</si>
  <si>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</si>
  <si>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</si>
  <si>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</si>
  <si>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</si>
  <si>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</si>
  <si>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</si>
  <si>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</si>
  <si>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</si>
  <si>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</si>
  <si>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</si>
  <si>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</si>
  <si>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</si>
  <si>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</si>
  <si>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</si>
  <si>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</si>
  <si>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</si>
  <si>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</si>
  <si>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</si>
  <si>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</si>
  <si>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</si>
  <si>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</si>
  <si>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</si>
  <si>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</si>
  <si>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</si>
  <si>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</si>
  <si>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</si>
  <si>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</si>
  <si>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</si>
  <si>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</si>
  <si>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</si>
  <si>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</si>
  <si>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</si>
  <si>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</si>
  <si>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</si>
  <si>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</si>
  <si>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</si>
  <si>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</si>
  <si>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</si>
  <si>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</si>
  <si>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</si>
  <si>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</si>
  <si>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</si>
  <si>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</si>
  <si>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</si>
  <si>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</si>
  <si>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</si>
  <si>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</si>
  <si>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</si>
  <si>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</si>
  <si>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</si>
  <si>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</si>
  <si>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</si>
  <si>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</si>
  <si>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</si>
  <si>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</si>
  <si>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</si>
  <si>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</si>
  <si>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</si>
  <si>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</si>
  <si>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</si>
  <si>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</si>
  <si>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</si>
  <si>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</si>
  <si>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</si>
  <si>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</si>
  <si>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</si>
  <si>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</si>
  <si>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</si>
  <si>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</si>
  <si>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</si>
  <si>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</si>
  <si>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</si>
  <si>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</si>
  <si>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</si>
  <si>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</si>
  <si>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</si>
  <si>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</si>
  <si>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</si>
  <si>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</si>
  <si>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</si>
  <si>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</si>
  <si>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</si>
  <si>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</si>
  <si>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</si>
  <si>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</si>
  <si>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</si>
  <si>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</si>
  <si>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</si>
  <si>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</si>
  <si>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</si>
  <si>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</si>
  <si>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</si>
  <si>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</si>
  <si>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</si>
  <si>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</si>
  <si>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</si>
  <si>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</si>
  <si>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</si>
  <si>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</si>
  <si>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</si>
  <si>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</si>
  <si>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</si>
  <si>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</si>
  <si>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</si>
  <si>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</si>
  <si>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</si>
  <si>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</si>
  <si>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</si>
  <si>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</si>
  <si>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</si>
  <si>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</si>
  <si>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</si>
  <si>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</si>
  <si>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</si>
  <si>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</si>
  <si>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</si>
  <si>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</si>
  <si>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</si>
  <si>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</si>
  <si>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</si>
  <si>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</si>
  <si>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</si>
  <si>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</si>
  <si>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</si>
  <si>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</si>
  <si>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</si>
  <si>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</si>
  <si>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</si>
  <si>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</si>
  <si>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</si>
  <si>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</si>
  <si>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</si>
  <si>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</si>
  <si>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</si>
  <si>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</si>
  <si>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</si>
  <si>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</si>
  <si>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</si>
  <si>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</si>
  <si>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</si>
  <si>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</si>
  <si>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</si>
  <si>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</si>
  <si>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</si>
  <si>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</si>
  <si>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</si>
  <si>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</si>
  <si>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</si>
  <si>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</si>
  <si>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</si>
  <si>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</si>
  <si>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</si>
  <si>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</si>
  <si>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</si>
  <si>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</si>
  <si>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</si>
  <si>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</si>
  <si>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</si>
  <si>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</si>
  <si>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</si>
  <si>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</si>
  <si>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</si>
  <si>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</si>
  <si>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</si>
  <si>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</si>
  <si>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</si>
  <si>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</si>
  <si>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</si>
  <si>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</si>
  <si>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</si>
  <si>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</si>
  <si>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</si>
  <si>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</si>
  <si>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</si>
  <si>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</si>
  <si>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</si>
  <si>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</si>
  <si>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</si>
  <si>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</si>
  <si>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</si>
  <si>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</si>
  <si>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</si>
  <si>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</si>
  <si>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</si>
  <si>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</si>
  <si>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</si>
  <si>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</si>
  <si>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</si>
  <si>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</si>
  <si>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</si>
  <si>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</si>
  <si>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</si>
  <si>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</si>
  <si>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</si>
  <si>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</si>
  <si>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</si>
  <si>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</si>
  <si>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</si>
  <si>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</si>
  <si>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</si>
  <si>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</si>
  <si>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</si>
  <si>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</si>
  <si>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</si>
  <si>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</si>
  <si>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</si>
  <si>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</si>
  <si>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</si>
  <si>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</si>
  <si>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</si>
  <si>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</si>
  <si>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</si>
  <si>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</si>
  <si>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</si>
  <si>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</si>
  <si>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</si>
  <si>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</si>
  <si>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</si>
  <si>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</si>
  <si>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</si>
  <si>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</si>
  <si>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</si>
  <si>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</si>
  <si>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</si>
  <si>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</si>
  <si>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</si>
  <si>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</si>
  <si>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</si>
  <si>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</si>
  <si>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</si>
  <si>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</si>
  <si>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</si>
  <si>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</si>
  <si>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</si>
  <si>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</si>
  <si>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</si>
  <si>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</si>
  <si>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</si>
  <si>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</si>
  <si>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</si>
  <si>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</si>
  <si>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</si>
  <si>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</si>
  <si>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</si>
  <si>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</si>
  <si>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</si>
  <si>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</si>
  <si>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</si>
  <si>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</si>
  <si>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</si>
  <si>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</si>
  <si>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</si>
  <si>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</si>
  <si>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</si>
  <si>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</si>
  <si>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</si>
  <si>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</si>
  <si>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</si>
  <si>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</si>
  <si>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</si>
  <si>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</si>
  <si>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</si>
  <si>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</si>
  <si>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</si>
  <si>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</si>
  <si>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</si>
  <si>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</si>
  <si>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</si>
  <si>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</si>
  <si>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</si>
  <si>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</si>
  <si>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</si>
  <si>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</si>
  <si>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</si>
  <si>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</si>
  <si>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</si>
  <si>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</si>
  <si>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</si>
  <si>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</si>
  <si>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</si>
  <si>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</si>
  <si>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</si>
  <si>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</si>
  <si>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</si>
  <si>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</si>
  <si>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</si>
  <si>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</si>
  <si>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</si>
  <si>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</si>
  <si>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</si>
  <si>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</si>
  <si>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</si>
  <si>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</si>
  <si>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</si>
  <si>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</si>
  <si>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</si>
  <si>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</si>
  <si>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</si>
  <si>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</si>
  <si>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</si>
  <si>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</si>
  <si>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</si>
  <si>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</si>
  <si>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</si>
  <si>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</si>
  <si>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</si>
  <si>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</si>
  <si>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</si>
  <si>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</si>
  <si>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</si>
  <si>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</si>
  <si>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</si>
  <si>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</si>
  <si>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</si>
  <si>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</si>
  <si>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</si>
  <si>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</si>
  <si>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</si>
  <si>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</si>
  <si>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</si>
  <si>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</si>
  <si>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</si>
  <si>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</si>
  <si>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</si>
  <si>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</si>
  <si>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</si>
  <si>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</si>
  <si>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</si>
  <si>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</si>
  <si>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</si>
  <si>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</si>
  <si>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</si>
  <si>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</si>
  <si>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</si>
  <si>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</si>
  <si>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</si>
  <si>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</si>
  <si>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</si>
  <si>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</si>
  <si>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</si>
  <si>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</si>
  <si>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</si>
  <si>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</si>
  <si>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</si>
  <si>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</si>
  <si>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</si>
  <si>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</si>
  <si>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</si>
  <si>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</si>
  <si>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</si>
  <si>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</si>
  <si>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</si>
  <si>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</si>
  <si>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</si>
  <si>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</si>
  <si>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</si>
  <si>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</si>
  <si>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</si>
  <si>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</si>
  <si>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</si>
  <si>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</si>
  <si>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</si>
  <si>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</si>
  <si>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</si>
  <si>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</si>
  <si>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</si>
  <si>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</si>
  <si>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</si>
  <si>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</si>
  <si>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</si>
  <si>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</si>
  <si>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</si>
  <si>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</si>
  <si>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</si>
  <si>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</si>
  <si>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</si>
  <si>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</si>
  <si>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</si>
  <si>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</si>
  <si>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</si>
  <si>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</si>
  <si>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</si>
  <si>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</si>
  <si>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</si>
  <si>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</si>
  <si>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</si>
  <si>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</si>
  <si>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</si>
  <si>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</si>
  <si>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</si>
  <si>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</si>
  <si>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</si>
  <si>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</si>
  <si>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</si>
  <si>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</si>
  <si>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</si>
  <si>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</si>
  <si>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</si>
  <si>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</si>
  <si>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</si>
  <si>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</si>
  <si>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</si>
  <si>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</si>
  <si>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</si>
  <si>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</si>
  <si>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</si>
  <si>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</si>
  <si>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</si>
  <si>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</si>
  <si>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</si>
  <si>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</si>
  <si>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</si>
  <si>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</si>
  <si>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</si>
  <si>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</si>
  <si>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</si>
  <si>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</si>
  <si>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</si>
  <si>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</si>
  <si>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</si>
  <si>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</si>
  <si>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</si>
  <si>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</si>
  <si>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</si>
  <si>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</si>
  <si>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</si>
  <si>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</si>
  <si>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</si>
  <si>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</si>
  <si>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</si>
  <si>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</si>
  <si>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</si>
  <si>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</si>
  <si>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</si>
  <si>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</si>
  <si>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</si>
  <si>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</si>
  <si>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</si>
  <si>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</si>
  <si>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</si>
  <si>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</si>
  <si>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</si>
  <si>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</si>
  <si>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</si>
  <si>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</si>
  <si>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</si>
  <si>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</si>
  <si>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</si>
  <si>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</si>
  <si>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</si>
  <si>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</si>
  <si>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</si>
  <si>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</si>
  <si>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</si>
  <si>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</si>
  <si>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</si>
  <si>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</si>
  <si>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</si>
  <si>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</si>
  <si>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</si>
  <si>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</si>
  <si>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</si>
  <si>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</si>
  <si>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</si>
  <si>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</si>
  <si>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</si>
  <si>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</si>
  <si>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</si>
  <si>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</si>
  <si>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</si>
  <si>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</si>
  <si>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</si>
  <si>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</si>
  <si>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</si>
  <si>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</si>
  <si>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</si>
  <si>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</si>
  <si>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</si>
  <si>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</si>
  <si>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</si>
  <si>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</si>
  <si>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</si>
  <si>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</si>
  <si>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</si>
  <si>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</si>
  <si>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</si>
  <si>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</si>
  <si>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</si>
  <si>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</si>
  <si>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</si>
  <si>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</si>
  <si>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</si>
  <si>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</si>
  <si>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</si>
  <si>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</si>
  <si>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</si>
  <si>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</si>
  <si>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</si>
  <si>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</si>
  <si>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</si>
  <si>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</si>
  <si>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</si>
  <si>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</si>
  <si>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</si>
  <si>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</si>
  <si>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</si>
  <si>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</si>
  <si>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</si>
  <si>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</si>
  <si>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</si>
  <si>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</si>
  <si>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</si>
  <si>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</si>
  <si>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</si>
  <si>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</si>
  <si>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</si>
  <si>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</si>
  <si>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</si>
  <si>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</si>
  <si>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</si>
  <si>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</si>
  <si>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</si>
  <si>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</si>
  <si>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</si>
  <si>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</si>
  <si>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</si>
  <si>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</si>
  <si>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</si>
  <si>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</si>
  <si>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</si>
  <si>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</si>
  <si>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</si>
  <si>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</si>
  <si>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</si>
  <si>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</si>
  <si>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</si>
  <si>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</si>
  <si>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</si>
  <si>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</si>
  <si>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</si>
  <si>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</si>
  <si>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</si>
  <si>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</si>
  <si>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</si>
  <si>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</si>
  <si>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</si>
  <si>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</si>
  <si>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</si>
  <si>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</si>
  <si>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</si>
  <si>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</si>
  <si>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</si>
  <si>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</si>
  <si>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</si>
  <si>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</si>
  <si>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</si>
  <si>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</si>
  <si>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</si>
  <si>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</si>
  <si>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</si>
  <si>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</si>
  <si>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</si>
  <si>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</si>
  <si>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</si>
  <si>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</si>
  <si>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</si>
  <si>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</si>
  <si>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</si>
  <si>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</si>
  <si>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</si>
  <si>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</si>
  <si>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</si>
  <si>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</si>
  <si>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</si>
  <si>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</si>
  <si>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</si>
  <si>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</si>
  <si>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</si>
  <si>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</si>
  <si>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</si>
  <si>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</si>
  <si>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</si>
  <si>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</si>
  <si>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</si>
  <si>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</si>
  <si>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</si>
  <si>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</si>
  <si>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</si>
  <si>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</si>
  <si>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</si>
  <si>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</si>
  <si>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</si>
  <si>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</si>
  <si>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</si>
  <si>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</si>
  <si>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</si>
  <si>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</si>
  <si>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</si>
  <si>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</si>
  <si>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</si>
  <si>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</si>
  <si>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</si>
  <si>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</si>
  <si>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</si>
  <si>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</si>
  <si>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</si>
  <si>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</si>
  <si>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</si>
  <si>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</si>
  <si>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</si>
  <si>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</si>
  <si>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</si>
  <si>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</si>
  <si>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</si>
  <si>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</si>
  <si>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</si>
  <si>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</si>
  <si>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</si>
  <si>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</si>
  <si>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</si>
  <si>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</si>
  <si>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</si>
  <si>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</si>
  <si>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</si>
  <si>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</si>
  <si>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</si>
  <si>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</si>
  <si>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</si>
  <si>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</si>
  <si>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</si>
  <si>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</si>
  <si>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</si>
  <si>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</si>
  <si>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</si>
  <si>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</si>
  <si>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</si>
  <si>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</si>
  <si>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</si>
  <si>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</si>
  <si>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</si>
  <si>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</si>
  <si>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</si>
  <si>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</si>
  <si>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</si>
  <si>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</si>
  <si>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</si>
  <si>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</si>
  <si>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</si>
  <si>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</si>
  <si>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</si>
  <si>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</si>
  <si>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</si>
  <si>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</si>
  <si>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</si>
  <si>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</si>
  <si>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</si>
  <si>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</si>
  <si>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</si>
  <si>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</si>
  <si>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</si>
  <si>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</si>
  <si>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</si>
  <si>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</si>
  <si>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</si>
  <si>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</si>
  <si>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</si>
  <si>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</si>
  <si>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</si>
  <si>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</si>
  <si>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</si>
  <si>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</si>
  <si>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</si>
  <si>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</si>
  <si>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</si>
  <si>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</si>
  <si>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</si>
  <si>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</si>
  <si>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</si>
  <si>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</si>
  <si>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</si>
  <si>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</si>
  <si>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</si>
  <si>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</si>
  <si>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</si>
  <si>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</si>
  <si>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</si>
  <si>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</si>
  <si>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</si>
  <si>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</si>
  <si>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</si>
  <si>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</si>
  <si>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</si>
  <si>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</si>
  <si>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</si>
  <si>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</si>
  <si>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</si>
  <si>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</si>
  <si>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</si>
  <si>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</si>
  <si>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</si>
  <si>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</si>
  <si>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</si>
  <si>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</si>
  <si>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</si>
  <si>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</si>
  <si>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</si>
  <si>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</si>
  <si>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</si>
  <si>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</si>
  <si>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</si>
  <si>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</si>
  <si>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</si>
  <si>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</si>
  <si>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</si>
  <si>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</si>
  <si>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</si>
  <si>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</si>
  <si>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</si>
  <si>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</si>
  <si>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</si>
  <si>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</si>
  <si>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</si>
  <si>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</si>
  <si>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</si>
  <si>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</si>
  <si>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</si>
  <si>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</si>
  <si>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</si>
  <si>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</si>
  <si>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</si>
  <si>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</si>
  <si>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</si>
  <si>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</si>
  <si>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</si>
  <si>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</si>
  <si>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</si>
  <si>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</si>
  <si>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</si>
  <si>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</si>
  <si>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</si>
  <si>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</si>
  <si>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</si>
  <si>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</si>
  <si>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</si>
  <si>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</si>
  <si>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</si>
  <si>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</si>
  <si>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</si>
  <si>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</si>
  <si>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</si>
  <si>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</si>
  <si>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</si>
  <si>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</si>
  <si>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</si>
  <si>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</si>
  <si>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</si>
  <si>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</si>
  <si>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</si>
  <si>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</si>
  <si>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</si>
  <si>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</si>
  <si>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</si>
  <si>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</si>
  <si>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</si>
  <si>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</si>
  <si>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</si>
  <si>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</si>
  <si>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</si>
  <si>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</si>
  <si>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</si>
  <si>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</si>
  <si>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</si>
  <si>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</si>
  <si>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</si>
  <si>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</si>
  <si>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</si>
  <si>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</si>
  <si>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</si>
  <si>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</si>
  <si>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</si>
  <si>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</si>
  <si>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</si>
  <si>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</si>
  <si>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</si>
  <si>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</si>
  <si>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</si>
  <si>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</si>
  <si>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</si>
  <si>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</si>
  <si>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</si>
  <si>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</si>
  <si>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</si>
  <si>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</si>
  <si>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</si>
  <si>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</si>
  <si>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</si>
  <si>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</si>
  <si>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</si>
  <si>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</si>
  <si>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</si>
  <si>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</si>
  <si>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</si>
  <si>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</si>
  <si>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</si>
  <si>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</si>
  <si>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</si>
  <si>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</si>
  <si>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</si>
  <si>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</si>
  <si>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</si>
  <si>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</si>
  <si>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</si>
  <si>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</si>
  <si>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</si>
  <si>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</si>
  <si>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</si>
  <si>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</si>
  <si>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</si>
  <si>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</si>
  <si>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</si>
  <si>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</si>
  <si>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</si>
  <si>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</si>
  <si>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</si>
  <si>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</si>
  <si>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</si>
  <si>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</si>
  <si>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</si>
  <si>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</si>
  <si>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</si>
  <si>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</si>
  <si>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</si>
  <si>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</si>
  <si>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</si>
  <si>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</si>
  <si>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</si>
  <si>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</si>
  <si>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</si>
  <si>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</si>
  <si>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</si>
  <si>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</si>
  <si>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</si>
  <si>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</si>
  <si>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</si>
  <si>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</si>
  <si>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</si>
  <si>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</si>
  <si>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</si>
  <si>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</si>
  <si>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</si>
  <si>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</si>
  <si>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</si>
  <si>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</si>
  <si>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</si>
  <si>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</si>
  <si>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</si>
  <si>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</si>
  <si>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</si>
  <si>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</si>
  <si>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</si>
  <si>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</si>
  <si>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</si>
  <si>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</si>
  <si>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</si>
  <si>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</si>
  <si>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</si>
  <si>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</si>
  <si>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</si>
  <si>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</si>
  <si>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</si>
  <si>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</si>
  <si>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</si>
  <si>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</si>
  <si>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</si>
  <si>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</si>
  <si>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</si>
  <si>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</si>
  <si>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</si>
  <si>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</si>
  <si>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</si>
  <si>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</si>
  <si>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</si>
  <si>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</si>
  <si>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</si>
  <si>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</si>
  <si>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</si>
  <si>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</si>
  <si>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</si>
  <si>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</si>
  <si>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</si>
  <si>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</si>
  <si>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</si>
  <si>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</si>
  <si>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</si>
  <si>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</si>
  <si>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</si>
  <si>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</si>
  <si>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</si>
  <si>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</si>
  <si>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</si>
  <si>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</si>
  <si>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</si>
  <si>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</si>
  <si>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</si>
  <si>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</si>
  <si>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</si>
  <si>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</si>
  <si>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</si>
  <si>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</si>
  <si>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</si>
  <si>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</si>
  <si>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</si>
  <si>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</si>
  <si>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</si>
  <si>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</si>
  <si>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</si>
  <si>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</si>
  <si>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</si>
  <si>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</si>
  <si>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</si>
  <si>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</si>
  <si>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</si>
  <si>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</si>
  <si>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</si>
  <si>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</si>
  <si>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</si>
  <si>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</si>
  <si>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</si>
  <si>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</si>
  <si>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</si>
  <si>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</si>
  <si>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</si>
  <si>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</si>
  <si>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</si>
  <si>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</si>
  <si>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</si>
  <si>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</si>
  <si>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</si>
  <si>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</si>
  <si>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</si>
  <si>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</si>
  <si>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</si>
  <si>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</si>
  <si>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</si>
  <si>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</si>
  <si>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</si>
  <si>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</si>
  <si>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</si>
  <si>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</si>
  <si>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</si>
  <si>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</si>
  <si>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</si>
  <si>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</si>
  <si>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</si>
  <si>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</si>
  <si>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</si>
  <si>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</si>
  <si>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</si>
  <si>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</si>
  <si>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</si>
  <si>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</si>
  <si>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</si>
  <si>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</si>
  <si>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</si>
  <si>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</si>
  <si>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</si>
  <si>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</si>
  <si>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</si>
  <si>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</si>
  <si>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</si>
  <si>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</si>
  <si>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</si>
  <si>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</si>
  <si>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</si>
  <si>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</si>
  <si>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</si>
  <si>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</si>
  <si>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</si>
  <si>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</si>
  <si>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</si>
  <si>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</si>
  <si>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</si>
  <si>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</si>
  <si>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</si>
  <si>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</si>
  <si>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</si>
  <si>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</si>
  <si>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</si>
  <si>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</si>
  <si>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</si>
  <si>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</si>
  <si>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</si>
  <si>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</si>
  <si>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</si>
  <si>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</si>
  <si>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</si>
  <si>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</si>
  <si>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</si>
  <si>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</si>
  <si>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</si>
  <si>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</si>
  <si>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</si>
  <si>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</si>
  <si>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</si>
  <si>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</si>
  <si>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</si>
  <si>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</si>
  <si>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</si>
  <si>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</si>
  <si>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</si>
  <si>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</si>
  <si>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</si>
  <si>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</si>
  <si>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</si>
  <si>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</si>
  <si>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</si>
  <si>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</si>
  <si>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</si>
  <si>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</si>
  <si>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</si>
  <si>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</si>
  <si>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</si>
  <si>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</si>
  <si>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</si>
  <si>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</si>
  <si>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</si>
  <si>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</si>
  <si>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</si>
  <si>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</si>
  <si>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</si>
  <si>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</si>
  <si>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</si>
  <si>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</si>
  <si>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</si>
  <si>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</si>
  <si>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</si>
  <si>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</si>
  <si>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</si>
  <si>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</si>
  <si>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</si>
  <si>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</si>
  <si>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</si>
  <si>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</si>
  <si>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</si>
  <si>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</si>
  <si>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</si>
  <si>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</si>
  <si>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</si>
  <si>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</si>
  <si>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</si>
  <si>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</si>
  <si>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</si>
  <si>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</si>
  <si>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</si>
  <si>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</si>
  <si>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</si>
  <si>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</si>
  <si>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</si>
  <si>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</si>
  <si>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</si>
  <si>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</si>
  <si>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</si>
  <si>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</si>
  <si>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</si>
  <si>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</si>
  <si>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</si>
  <si>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</si>
  <si>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</si>
  <si>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</si>
  <si>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</si>
  <si>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</si>
  <si>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</si>
  <si>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</si>
  <si>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</si>
  <si>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</si>
  <si>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</si>
  <si>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</si>
  <si>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</si>
  <si>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</si>
  <si>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</si>
  <si>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</si>
  <si>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</si>
  <si>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</si>
  <si>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</si>
  <si>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</si>
  <si>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</si>
  <si>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</si>
  <si>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</si>
  <si>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</si>
  <si>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</si>
  <si>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</si>
  <si>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</si>
  <si>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</si>
  <si>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</si>
  <si>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</si>
  <si>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</si>
  <si>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</si>
  <si>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</si>
  <si>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</si>
  <si>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</si>
  <si>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</si>
  <si>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</si>
  <si>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</si>
  <si>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</si>
  <si>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</si>
  <si>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</si>
  <si>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</si>
  <si>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</si>
  <si>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</si>
  <si>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</si>
  <si>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</si>
  <si>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</si>
  <si>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</si>
  <si>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</si>
  <si>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</si>
  <si>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</si>
  <si>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</si>
  <si>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</si>
  <si>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</si>
  <si>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</si>
  <si>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</si>
  <si>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</si>
  <si>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</si>
  <si>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</si>
  <si>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</si>
  <si>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</si>
  <si>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</si>
  <si>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</si>
  <si>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</si>
  <si>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</si>
  <si>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</si>
  <si>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</si>
  <si>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</si>
  <si>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</si>
  <si>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</si>
  <si>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</si>
  <si>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</si>
  <si>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</si>
  <si>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</si>
  <si>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</si>
  <si>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</si>
  <si>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</si>
  <si>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</si>
  <si>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</si>
  <si>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</si>
  <si>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</si>
  <si>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</si>
  <si>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</si>
  <si>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</si>
  <si>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</si>
  <si>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</si>
  <si>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</si>
  <si>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</si>
  <si>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</si>
  <si>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</si>
  <si>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</si>
  <si>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</si>
  <si>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</si>
  <si>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</si>
  <si>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</si>
  <si>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</si>
  <si>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</si>
  <si>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</si>
  <si>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</si>
  <si>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</si>
  <si>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</si>
  <si>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</si>
  <si>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</si>
  <si>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</si>
  <si>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</si>
  <si>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</si>
  <si>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</si>
  <si>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</si>
  <si>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</si>
  <si>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</si>
  <si>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</si>
  <si>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</si>
  <si>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</si>
  <si>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</si>
  <si>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</si>
  <si>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</si>
  <si>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</si>
  <si>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</si>
  <si>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</si>
  <si>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</si>
  <si>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</si>
  <si>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</si>
  <si>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</si>
  <si>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</si>
  <si>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</si>
  <si>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</si>
  <si>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</si>
  <si>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</si>
  <si>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</si>
  <si>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</si>
  <si>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</si>
  <si>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</si>
  <si>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</si>
  <si>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</si>
  <si>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</si>
  <si>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</si>
  <si>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</si>
  <si>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</si>
  <si>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</si>
  <si>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</si>
  <si>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</si>
  <si>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</si>
  <si>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</si>
  <si>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</si>
  <si>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</si>
  <si>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</si>
  <si>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</si>
  <si>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</si>
  <si>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</si>
  <si>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</si>
  <si>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</si>
  <si>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</si>
  <si>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</si>
  <si>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</si>
  <si>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</si>
  <si>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</si>
  <si>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</si>
  <si>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</si>
  <si>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</si>
  <si>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</si>
  <si>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</si>
  <si>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</si>
  <si>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</si>
  <si>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</si>
  <si>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</si>
  <si>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</si>
  <si>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</si>
  <si>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</si>
  <si>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</si>
  <si>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</si>
  <si>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</si>
  <si>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</si>
  <si>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</si>
  <si>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</si>
  <si>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</si>
  <si>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</si>
  <si>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</si>
  <si>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</si>
  <si>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</si>
  <si>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</si>
  <si>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</si>
  <si>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</si>
  <si>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</si>
  <si>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</si>
  <si>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</si>
  <si>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</si>
  <si>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</si>
  <si>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</si>
  <si>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</si>
  <si>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</si>
  <si>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</si>
  <si>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</si>
  <si>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</si>
  <si>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</si>
  <si>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</si>
  <si>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</si>
  <si>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</si>
  <si>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</si>
  <si>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</si>
  <si>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</si>
  <si>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</si>
  <si>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</si>
  <si>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</si>
  <si>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</si>
  <si>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</si>
  <si>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</si>
  <si>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</si>
  <si>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</si>
  <si>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</si>
  <si>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</si>
  <si>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</si>
  <si>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</si>
  <si>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</si>
  <si>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</si>
  <si>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</si>
  <si>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</si>
  <si>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</si>
  <si>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</si>
  <si>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</si>
  <si>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</si>
  <si>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</si>
  <si>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</si>
  <si>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</si>
  <si>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</si>
  <si>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</si>
  <si>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</si>
  <si>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</si>
  <si>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</si>
  <si>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</si>
  <si>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</si>
  <si>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</si>
  <si>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</si>
  <si>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</si>
  <si>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</si>
  <si>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</si>
  <si>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</si>
  <si>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</si>
  <si>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</si>
  <si>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</si>
  <si>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</si>
  <si>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</si>
  <si>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</si>
  <si>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</si>
  <si>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</si>
  <si>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</si>
  <si>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</si>
  <si>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</si>
  <si>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</si>
  <si>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</si>
  <si>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</si>
  <si>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</si>
  <si>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</si>
  <si>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</si>
  <si>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</si>
  <si>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</si>
  <si>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</si>
  <si>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</si>
  <si>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</si>
  <si>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</si>
  <si>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</si>
  <si>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</si>
  <si>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</si>
  <si>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</si>
  <si>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</si>
  <si>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</si>
  <si>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</si>
  <si>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</si>
  <si>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</si>
  <si>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</si>
  <si>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</si>
  <si>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</si>
  <si>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</si>
  <si>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</si>
  <si>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</si>
  <si>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</si>
  <si>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</si>
  <si>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</si>
  <si>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</si>
  <si>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</si>
  <si>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</si>
  <si>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</si>
  <si>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</si>
  <si>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</si>
  <si>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</si>
  <si>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</si>
  <si>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</si>
  <si>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</si>
  <si>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</si>
  <si>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</si>
  <si>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</si>
  <si>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</si>
  <si>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</si>
  <si>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</si>
  <si>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</si>
  <si>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</si>
  <si>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</si>
  <si>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</si>
  <si>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</si>
  <si>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</si>
  <si>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</si>
  <si>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</si>
  <si>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</si>
  <si>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</si>
  <si>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</si>
  <si>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</si>
  <si>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</si>
  <si>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</si>
  <si>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</si>
  <si>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</si>
  <si>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</si>
  <si>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</si>
  <si>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</si>
  <si>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</si>
  <si>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</si>
  <si>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</si>
  <si>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</si>
  <si>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</si>
  <si>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</si>
  <si>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</si>
  <si>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</si>
  <si>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</si>
  <si>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</si>
  <si>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</si>
  <si>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</si>
  <si>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</si>
  <si>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</si>
  <si>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</si>
  <si>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</si>
  <si>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</si>
  <si>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</si>
  <si>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</si>
  <si>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</si>
  <si>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</si>
  <si>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</si>
  <si>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</si>
  <si>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</si>
  <si>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</si>
  <si>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</si>
  <si>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</si>
  <si>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</si>
  <si>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</si>
  <si>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</si>
  <si>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</si>
  <si>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</si>
  <si>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</si>
  <si>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</si>
  <si>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</si>
  <si>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</si>
  <si>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</si>
  <si>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</si>
  <si>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</si>
  <si>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</si>
  <si>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</si>
  <si>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</si>
  <si>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</si>
  <si>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</si>
  <si>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</si>
  <si>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</si>
  <si>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</si>
  <si>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</si>
  <si>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</si>
  <si>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</si>
  <si>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</si>
  <si>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</si>
  <si>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</si>
  <si>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</si>
  <si>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</si>
  <si>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</si>
  <si>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</si>
  <si>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</si>
  <si>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</si>
  <si>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</si>
  <si>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</si>
  <si>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</si>
  <si>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</si>
  <si>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</si>
  <si>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</si>
  <si>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</si>
  <si>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</si>
  <si>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</si>
  <si>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</si>
  <si>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</si>
  <si>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</si>
  <si>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</si>
  <si>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</si>
  <si>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</si>
  <si>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</si>
  <si>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</si>
  <si>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</si>
  <si>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</si>
  <si>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</si>
  <si>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</si>
  <si>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</si>
  <si>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</si>
  <si>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</si>
  <si>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</si>
  <si>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</si>
  <si>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</si>
  <si>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</si>
  <si>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</si>
  <si>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</si>
  <si>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</si>
  <si>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</si>
  <si>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</si>
  <si>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</si>
  <si>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</si>
  <si>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</si>
  <si>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</si>
  <si>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</si>
  <si>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</si>
  <si>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</si>
  <si>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</si>
  <si>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</si>
  <si>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</si>
  <si>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</si>
  <si>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</si>
  <si>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</si>
  <si>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</si>
  <si>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</si>
  <si>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</si>
  <si>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</si>
  <si>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</si>
  <si>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</si>
  <si>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</si>
  <si>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</si>
  <si>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</si>
  <si>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</si>
  <si>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</si>
  <si>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</si>
  <si>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</si>
  <si>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</si>
  <si>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</si>
  <si>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</si>
  <si>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</si>
  <si>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</si>
  <si>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</si>
  <si>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</si>
  <si>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</si>
  <si>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</si>
  <si>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</si>
  <si>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</si>
  <si>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</si>
  <si>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</si>
  <si>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</si>
  <si>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</si>
  <si>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</si>
  <si>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</si>
  <si>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</si>
  <si>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</si>
  <si>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</si>
  <si>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</si>
  <si>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</si>
  <si>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</si>
  <si>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</si>
  <si>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</si>
  <si>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</si>
  <si>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</si>
  <si>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</si>
  <si>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</si>
  <si>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</si>
  <si>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</si>
  <si>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</si>
  <si>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</si>
  <si>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</si>
  <si>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</si>
  <si>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</si>
  <si>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</si>
  <si>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</si>
  <si>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</si>
  <si>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</si>
  <si>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</si>
  <si>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</si>
  <si>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</si>
  <si>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</si>
  <si>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</si>
  <si>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</si>
  <si>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</si>
  <si>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</si>
  <si>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</si>
  <si>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</si>
  <si>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</si>
  <si>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</si>
  <si>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</si>
  <si>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</si>
  <si>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</si>
  <si>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</si>
  <si>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</si>
  <si>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</si>
  <si>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</si>
  <si>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</si>
  <si>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</si>
  <si>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</si>
  <si>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</si>
  <si>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</si>
  <si>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</si>
  <si>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</si>
  <si>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</si>
  <si>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</si>
  <si>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</si>
  <si>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</si>
  <si>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</si>
  <si>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</si>
  <si>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</si>
  <si>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</si>
  <si>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</si>
  <si>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</si>
  <si>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</si>
  <si>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</si>
  <si>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</si>
  <si>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</si>
  <si>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</si>
  <si>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</si>
  <si>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</si>
  <si>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</si>
  <si>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</si>
  <si>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</si>
  <si>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</si>
  <si>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</si>
  <si>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</si>
  <si>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</si>
  <si>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</si>
  <si>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</si>
  <si>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</si>
  <si>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</si>
  <si>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</si>
  <si>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</si>
  <si>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</si>
  <si>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</si>
  <si>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</si>
  <si>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</si>
  <si>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</si>
  <si>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</si>
  <si>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</si>
  <si>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</si>
  <si>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</si>
  <si>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</si>
  <si>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</si>
  <si>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</si>
  <si>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</si>
  <si>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</si>
  <si>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</si>
  <si>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</si>
  <si>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</si>
  <si>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</si>
  <si>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</si>
  <si>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</si>
  <si>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</si>
  <si>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</si>
  <si>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</si>
  <si>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</si>
  <si>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</si>
  <si>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</si>
  <si>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</si>
  <si>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</si>
  <si>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</si>
  <si>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</si>
  <si>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</si>
  <si>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</si>
  <si>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</si>
  <si>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</si>
  <si>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</si>
  <si>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</si>
  <si>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</si>
  <si>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</si>
  <si>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</si>
  <si>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</si>
  <si>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</si>
  <si>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</si>
  <si>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</si>
  <si>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</si>
  <si>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</si>
  <si>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</si>
  <si>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</si>
  <si>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</si>
  <si>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</si>
  <si>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</si>
  <si>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</si>
  <si>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</si>
  <si>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</si>
  <si>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</si>
  <si>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</si>
  <si>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</si>
  <si>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</si>
  <si>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</si>
  <si>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</si>
  <si>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</si>
  <si>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</si>
  <si>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</si>
  <si>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</si>
  <si>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</si>
  <si>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</si>
  <si>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</si>
  <si>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</si>
  <si>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</si>
  <si>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</si>
  <si>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</si>
  <si>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</si>
  <si>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</si>
  <si>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</si>
  <si>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</si>
  <si>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</si>
  <si>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</si>
  <si>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</si>
  <si>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</si>
  <si>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</si>
  <si>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</si>
  <si>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</si>
  <si>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</si>
  <si>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</si>
  <si>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</si>
  <si>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</si>
  <si>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</si>
  <si>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</si>
  <si>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</si>
  <si>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</si>
  <si>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</si>
  <si>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</si>
  <si>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</si>
  <si>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</si>
  <si>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</si>
  <si>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</si>
  <si>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</si>
  <si>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</si>
  <si>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</si>
  <si>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</si>
  <si>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</si>
  <si>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</si>
  <si>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</si>
  <si>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</si>
  <si>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</si>
  <si>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</si>
  <si>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</si>
  <si>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</si>
  <si>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</si>
  <si>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</si>
  <si>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</si>
  <si>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</si>
  <si>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</si>
  <si>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</si>
  <si>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</si>
  <si>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</si>
  <si>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</si>
  <si>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</si>
  <si>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</si>
  <si>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</si>
  <si>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</si>
  <si>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</si>
  <si>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</si>
  <si>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</si>
  <si>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</si>
  <si>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</si>
  <si>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</si>
  <si>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</si>
  <si>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</si>
  <si>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</si>
  <si>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</si>
  <si>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</si>
  <si>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</si>
  <si>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</si>
  <si>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</si>
  <si>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</si>
  <si>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</si>
  <si>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</si>
  <si>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</si>
  <si>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</si>
  <si>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</si>
  <si>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</si>
  <si>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</si>
  <si>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</si>
  <si>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</si>
  <si>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</si>
  <si>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</si>
  <si>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</si>
  <si>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</si>
  <si>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</si>
  <si>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</si>
  <si>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</si>
  <si>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</si>
  <si>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</si>
  <si>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</si>
  <si>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</si>
  <si>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</si>
  <si>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</si>
  <si>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</si>
  <si>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</si>
  <si>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</si>
  <si>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</si>
  <si>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</si>
  <si>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</si>
  <si>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</si>
  <si>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</si>
  <si>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</si>
  <si>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</si>
  <si>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</si>
  <si>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</si>
  <si>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</si>
  <si>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</si>
  <si>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</si>
  <si>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</si>
  <si>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</si>
  <si>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</si>
  <si>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</si>
  <si>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</si>
  <si>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</si>
  <si>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</si>
  <si>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</si>
  <si>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</si>
  <si>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</si>
  <si>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</si>
  <si>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</si>
  <si>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</si>
  <si>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</si>
  <si>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</si>
  <si>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</si>
  <si>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</si>
  <si>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</si>
  <si>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</si>
  <si>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</si>
  <si>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</si>
  <si>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</si>
  <si>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</si>
  <si>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</si>
  <si>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</si>
  <si>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</si>
  <si>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</si>
  <si>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</si>
  <si>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</si>
  <si>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</si>
  <si>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</si>
  <si>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</si>
  <si>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</si>
  <si>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</si>
  <si>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</si>
  <si>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</si>
  <si>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</si>
  <si>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</si>
  <si>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</si>
  <si>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</si>
  <si>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</si>
  <si>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</si>
  <si>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</si>
  <si>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</si>
  <si>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</si>
  <si>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</si>
  <si>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</si>
  <si>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</si>
  <si>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</si>
  <si>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</si>
  <si>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</si>
  <si>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</si>
  <si>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</si>
  <si>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</si>
  <si>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</si>
  <si>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</si>
  <si>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</si>
  <si>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</si>
  <si>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</si>
  <si>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</si>
  <si>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</si>
  <si>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</si>
  <si>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</si>
  <si>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</si>
  <si>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</si>
  <si>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</si>
  <si>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</si>
  <si>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</si>
  <si>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</si>
  <si>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</si>
  <si>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</si>
  <si>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</si>
  <si>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</si>
  <si>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</si>
  <si>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</si>
  <si>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</si>
  <si>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</si>
  <si>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</si>
  <si>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</si>
  <si>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</si>
  <si>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</si>
  <si>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</si>
  <si>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</si>
  <si>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</si>
  <si>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</si>
  <si>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</si>
  <si>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</si>
  <si>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</si>
  <si>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</si>
  <si>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</si>
  <si>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</si>
  <si>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</si>
  <si>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</si>
  <si>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</si>
  <si>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</si>
  <si>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</si>
  <si>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</si>
  <si>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</si>
  <si>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</si>
  <si>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</si>
  <si>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</si>
  <si>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</si>
  <si>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</si>
  <si>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</si>
  <si>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</si>
  <si>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</si>
  <si>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</si>
  <si>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</si>
  <si>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</si>
  <si>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</si>
  <si>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</si>
  <si>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</si>
  <si>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</si>
  <si>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</si>
  <si>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</si>
  <si>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</si>
  <si>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</si>
  <si>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</si>
  <si>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</si>
  <si>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</si>
  <si>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</si>
  <si>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</si>
  <si>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</si>
  <si>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</si>
  <si>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</si>
  <si>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</si>
  <si>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</si>
  <si>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</si>
  <si>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</si>
  <si>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</si>
  <si>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</si>
  <si>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</si>
  <si>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</si>
  <si>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</si>
  <si>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</si>
  <si>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</si>
  <si>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</si>
  <si>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</si>
  <si>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</si>
  <si>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</si>
  <si>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</si>
  <si>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</si>
  <si>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</si>
  <si>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</si>
  <si>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</si>
  <si>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</si>
  <si>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</si>
  <si>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</si>
  <si>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</si>
  <si>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</si>
  <si>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</si>
  <si>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</si>
  <si>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</si>
  <si>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</si>
  <si>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</si>
  <si>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</si>
  <si>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</si>
  <si>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</si>
  <si>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</si>
  <si>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</si>
  <si>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</si>
  <si>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</si>
  <si>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</si>
  <si>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</si>
  <si>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</si>
  <si>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</si>
  <si>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</si>
  <si>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</si>
  <si>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</si>
  <si>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</si>
  <si>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</si>
  <si>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</si>
  <si>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</si>
  <si>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</si>
  <si>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</si>
  <si>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</si>
  <si>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</si>
  <si>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</si>
  <si>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</si>
  <si>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</si>
  <si>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</si>
  <si>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</si>
  <si>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</si>
  <si>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</si>
  <si>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</si>
  <si>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</si>
  <si>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</si>
  <si>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</si>
  <si>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</si>
  <si>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</si>
  <si>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</si>
  <si>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</si>
  <si>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</si>
  <si>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</si>
  <si>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</si>
  <si>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</si>
  <si>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</si>
  <si>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</si>
  <si>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</si>
  <si>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</si>
  <si>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</si>
  <si>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</si>
  <si>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</si>
  <si>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</si>
  <si>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</si>
  <si>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</si>
  <si>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</si>
  <si>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</si>
  <si>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</si>
  <si>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</si>
  <si>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</si>
  <si>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</si>
  <si>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</si>
  <si>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</si>
  <si>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</si>
  <si>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</si>
  <si>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</si>
  <si>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</si>
  <si>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</si>
  <si>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</si>
  <si>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</si>
  <si>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</si>
  <si>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</si>
  <si>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</si>
  <si>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</si>
  <si>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</si>
  <si>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</si>
  <si>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</si>
  <si>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</si>
  <si>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</si>
  <si>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</si>
  <si>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</si>
  <si>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</si>
  <si>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</si>
  <si>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</si>
  <si>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</si>
  <si>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</si>
  <si>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</si>
  <si>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</si>
  <si>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</si>
  <si>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</si>
  <si>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</si>
  <si>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</si>
  <si>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</si>
  <si>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</si>
  <si>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</si>
  <si>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</si>
  <si>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</si>
  <si>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</si>
  <si>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</si>
  <si>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</si>
  <si>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</si>
  <si>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</si>
  <si>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</si>
  <si>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</si>
  <si>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</si>
  <si>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</si>
  <si>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</si>
  <si>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</si>
  <si>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</si>
  <si>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</si>
  <si>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</si>
  <si>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</si>
  <si>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</si>
  <si>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</si>
  <si>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</si>
  <si>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</si>
  <si>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</si>
  <si>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</si>
  <si>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</si>
  <si>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</si>
  <si>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</si>
  <si>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</si>
  <si>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</si>
  <si>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</si>
  <si>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</si>
  <si>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</si>
  <si>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</si>
  <si>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</si>
  <si>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</si>
  <si>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</si>
  <si>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</si>
  <si>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</si>
  <si>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</si>
  <si>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</si>
  <si>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</si>
  <si>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</si>
  <si>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</si>
  <si>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</si>
  <si>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</si>
  <si>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</si>
  <si>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</si>
  <si>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</si>
  <si>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</si>
  <si>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</si>
  <si>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</si>
  <si>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</si>
  <si>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</si>
  <si>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</si>
  <si>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</si>
  <si>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</si>
  <si>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</si>
  <si>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</si>
  <si>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</si>
  <si>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</si>
  <si>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</si>
  <si>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</si>
  <si>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</si>
  <si>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</si>
  <si>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</si>
  <si>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</si>
  <si>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</si>
  <si>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</si>
  <si>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</si>
  <si>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</si>
  <si>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</si>
  <si>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</si>
  <si>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</si>
  <si>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</si>
  <si>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</si>
  <si>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</si>
  <si>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</si>
  <si>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</si>
  <si>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</si>
  <si>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</si>
  <si>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</si>
  <si>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</si>
  <si>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</si>
  <si>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</si>
  <si>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</si>
  <si>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</si>
  <si>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</si>
  <si>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</si>
  <si>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</si>
  <si>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</si>
  <si>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</si>
  <si>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</si>
  <si>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</si>
  <si>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</si>
  <si>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</si>
  <si>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</si>
  <si>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</si>
  <si>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</si>
  <si>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</si>
  <si>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</si>
  <si>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</si>
  <si>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</si>
  <si>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</si>
  <si>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</si>
  <si>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</si>
  <si>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</si>
  <si>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</si>
  <si>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</si>
  <si>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</si>
  <si>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</si>
  <si>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</si>
  <si>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</si>
  <si>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</si>
  <si>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</si>
  <si>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</si>
  <si>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</si>
  <si>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</si>
  <si>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</si>
  <si>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</si>
  <si>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</si>
  <si>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</si>
  <si>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</si>
  <si>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</si>
  <si>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</si>
  <si>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</si>
  <si>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</si>
  <si>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</si>
  <si>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</si>
  <si>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</si>
  <si>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</si>
  <si>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</si>
  <si>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</si>
  <si>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</si>
  <si>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</si>
  <si>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</si>
  <si>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</si>
  <si>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</si>
  <si>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</si>
  <si>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</si>
  <si>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</si>
  <si>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</si>
  <si>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</si>
  <si>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</si>
  <si>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</si>
  <si>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</si>
  <si>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</si>
  <si>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</si>
  <si>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</si>
  <si>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</si>
  <si>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</si>
  <si>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</si>
  <si>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</si>
  <si>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</si>
  <si>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</si>
  <si>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</si>
  <si>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</si>
  <si>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</si>
  <si>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</si>
  <si>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</si>
  <si>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</si>
  <si>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</si>
  <si>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</si>
  <si>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</si>
  <si>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</si>
  <si>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</si>
  <si>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</si>
  <si>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</si>
  <si>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</si>
  <si>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</si>
  <si>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</si>
  <si>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</si>
  <si>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</si>
  <si>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</si>
  <si>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</si>
  <si>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</si>
  <si>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</si>
  <si>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</si>
  <si>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</si>
  <si>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</si>
  <si>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</si>
  <si>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</si>
  <si>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</si>
  <si>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</si>
  <si>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</si>
  <si>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</si>
  <si>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</si>
  <si>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</si>
  <si>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</si>
  <si>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</si>
  <si>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</si>
  <si>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</si>
  <si>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</si>
  <si>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</si>
  <si>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</si>
  <si>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</si>
  <si>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</si>
  <si>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</si>
  <si>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</si>
  <si>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</si>
  <si>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</si>
  <si>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</si>
  <si>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</si>
  <si>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</si>
  <si>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</si>
  <si>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</si>
  <si>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</si>
  <si>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</si>
  <si>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</si>
  <si>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</si>
  <si>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</si>
  <si>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</si>
  <si>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</si>
  <si>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</si>
  <si>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</si>
  <si>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</si>
  <si>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</si>
  <si>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</si>
  <si>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</si>
  <si>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</si>
  <si>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</si>
  <si>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</si>
  <si>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</si>
  <si>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</si>
  <si>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</si>
  <si>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</si>
  <si>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</si>
  <si>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</si>
  <si>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</si>
  <si>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</si>
  <si>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</si>
  <si>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</si>
  <si>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</si>
  <si>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</si>
  <si>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</si>
  <si>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</si>
  <si>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</si>
  <si>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</si>
  <si>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</si>
  <si>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</si>
  <si>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</si>
  <si>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</si>
  <si>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</si>
  <si>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</si>
  <si>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</si>
  <si>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</si>
  <si>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</si>
  <si>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</si>
  <si>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</si>
  <si>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</si>
  <si>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</si>
  <si>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</si>
  <si>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</si>
  <si>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</si>
  <si>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</si>
  <si>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</si>
  <si>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</si>
  <si>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</si>
  <si>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</si>
  <si>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</si>
  <si>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</si>
  <si>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</si>
  <si>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</si>
  <si>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</si>
  <si>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</si>
  <si>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</si>
  <si>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</si>
  <si>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</si>
  <si>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</si>
  <si>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</si>
  <si>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</si>
  <si>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</si>
  <si>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</si>
  <si>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</si>
  <si>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</si>
  <si>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</si>
  <si>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</si>
  <si>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</si>
  <si>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</si>
  <si>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</si>
  <si>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</si>
  <si>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</si>
  <si>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</si>
  <si>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</si>
  <si>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</si>
  <si>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</si>
  <si>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</si>
  <si>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</si>
  <si>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</si>
  <si>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</si>
  <si>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</si>
  <si>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</si>
  <si>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</si>
  <si>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</si>
  <si>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</si>
  <si>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</si>
  <si>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</si>
  <si>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</si>
  <si>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</si>
  <si>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</si>
  <si>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</si>
  <si>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</si>
  <si>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</si>
  <si>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</si>
  <si>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</si>
  <si>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</si>
  <si>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</si>
  <si>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</si>
  <si>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</si>
  <si>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</si>
  <si>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</si>
  <si>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</si>
  <si>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</si>
  <si>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</si>
  <si>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</si>
  <si>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</si>
  <si>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</si>
  <si>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</si>
  <si>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</si>
  <si>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</si>
  <si>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</si>
  <si>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</si>
  <si>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</si>
  <si>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</si>
  <si>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</si>
  <si>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</si>
  <si>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</si>
  <si>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</si>
  <si>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</si>
  <si>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</si>
  <si>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</si>
  <si>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</si>
  <si>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</si>
  <si>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</si>
  <si>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</si>
  <si>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</si>
  <si>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</si>
  <si>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</si>
  <si>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</si>
  <si>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</si>
  <si>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</si>
  <si>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</si>
  <si>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</si>
  <si>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</si>
  <si>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</si>
  <si>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</si>
  <si>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</si>
  <si>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</si>
  <si>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</si>
  <si>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</si>
  <si>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</si>
  <si>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</si>
  <si>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</si>
  <si>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</si>
  <si>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</si>
  <si>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</si>
  <si>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</si>
  <si>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</si>
  <si>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</si>
  <si>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</si>
  <si>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</si>
  <si>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</si>
  <si>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</si>
  <si>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</si>
  <si>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</si>
  <si>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</si>
  <si>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</si>
  <si>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</si>
  <si>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</si>
  <si>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</si>
  <si>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</si>
  <si>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</si>
  <si>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</si>
  <si>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</si>
  <si>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</si>
  <si>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</si>
  <si>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</si>
  <si>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</si>
  <si>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</si>
  <si>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</si>
  <si>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</si>
  <si>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</si>
  <si>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</si>
  <si>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</si>
  <si>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</si>
  <si>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</si>
  <si>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</si>
  <si>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</si>
  <si>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</si>
  <si>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</si>
  <si>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</si>
  <si>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</si>
  <si>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</si>
  <si>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</si>
  <si>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</si>
  <si>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</si>
  <si>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</si>
  <si>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</si>
  <si>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</si>
  <si>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</si>
  <si>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</si>
  <si>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</si>
  <si>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</si>
  <si>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</si>
  <si>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</si>
  <si>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</si>
  <si>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</si>
  <si>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</si>
  <si>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</si>
  <si>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</si>
  <si>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</si>
  <si>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</si>
  <si>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</si>
  <si>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</si>
  <si>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</si>
  <si>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</si>
  <si>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</si>
  <si>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</si>
  <si>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</si>
  <si>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</si>
  <si>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</si>
  <si>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</si>
  <si>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</si>
  <si>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</si>
  <si>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</si>
  <si>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</si>
  <si>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</si>
  <si>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</si>
  <si>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</si>
  <si>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</si>
  <si>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</si>
  <si>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</si>
  <si>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</si>
  <si>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</si>
  <si>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</si>
  <si>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</si>
  <si>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</si>
  <si>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</si>
  <si>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</si>
  <si>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</si>
  <si>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</si>
  <si>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</si>
  <si>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</si>
  <si>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</si>
  <si>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</si>
  <si>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</si>
  <si>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</si>
  <si>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</si>
  <si>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</si>
  <si>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</si>
  <si>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</si>
  <si>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</si>
  <si>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</si>
  <si>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</si>
  <si>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</si>
  <si>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</si>
  <si>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</si>
  <si>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</si>
  <si>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</si>
  <si>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</si>
  <si>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</si>
  <si>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</si>
  <si>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</si>
  <si>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</si>
  <si>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</si>
  <si>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</si>
  <si>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</si>
  <si>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</si>
  <si>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</si>
  <si>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</si>
  <si>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</si>
  <si>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</si>
  <si>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</si>
  <si>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</si>
  <si>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</si>
  <si>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</si>
  <si>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</si>
  <si>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</si>
  <si>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</si>
  <si>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</si>
  <si>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</si>
  <si>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</si>
  <si>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</si>
  <si>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</si>
  <si>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</si>
  <si>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</si>
  <si>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</si>
  <si>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</si>
  <si>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</si>
  <si>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</si>
  <si>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</si>
  <si>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</si>
  <si>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</si>
  <si>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</si>
  <si>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</si>
  <si>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</si>
  <si>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</si>
  <si>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</si>
  <si>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</si>
  <si>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</si>
  <si>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</si>
  <si>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</si>
  <si>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</si>
  <si>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</si>
  <si>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</si>
  <si>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</si>
  <si>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</si>
  <si>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</si>
  <si>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</si>
  <si>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</si>
  <si>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</si>
  <si>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</si>
  <si>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</si>
  <si>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</si>
  <si>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</si>
  <si>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</si>
  <si>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</si>
  <si>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</si>
  <si>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</si>
  <si>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</si>
  <si>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</si>
  <si>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</si>
  <si>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</si>
  <si>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</si>
  <si>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</si>
  <si>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</si>
  <si>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</si>
  <si>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</si>
  <si>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</si>
  <si>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</si>
  <si>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</si>
  <si>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</si>
  <si>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</si>
  <si>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</si>
  <si>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</si>
  <si>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</si>
  <si>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</si>
  <si>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</si>
  <si>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</si>
  <si>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</si>
  <si>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</si>
  <si>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</si>
  <si>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</si>
  <si>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</si>
  <si>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</si>
  <si>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</si>
  <si>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</si>
  <si>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</si>
  <si>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</si>
  <si>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</si>
  <si>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</si>
  <si>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</si>
  <si>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</si>
  <si>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</si>
  <si>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</si>
  <si>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</si>
  <si>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</si>
  <si>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</si>
  <si>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</si>
  <si>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</si>
  <si>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</si>
  <si>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</si>
  <si>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</si>
  <si>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</si>
  <si>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</si>
  <si>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</si>
  <si>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</si>
  <si>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</si>
  <si>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</si>
  <si>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</si>
  <si>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</si>
  <si>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</si>
  <si>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</si>
  <si>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</si>
  <si>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</si>
  <si>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</si>
  <si>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</si>
  <si>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</si>
  <si>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</si>
  <si>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</si>
  <si>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</si>
  <si>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</si>
  <si>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</si>
  <si>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</si>
  <si>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</si>
  <si>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</si>
  <si>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</si>
  <si>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</si>
  <si>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</si>
  <si>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</si>
  <si>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</si>
  <si>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</si>
  <si>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</si>
  <si>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</si>
  <si>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</si>
  <si>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</si>
  <si>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</si>
  <si>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</si>
  <si>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</si>
  <si>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</si>
  <si>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</si>
  <si>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</si>
  <si>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</si>
  <si>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</si>
  <si>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</si>
  <si>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</si>
  <si>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</si>
  <si>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</si>
  <si>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</si>
  <si>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</si>
  <si>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</si>
  <si>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</si>
  <si>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</si>
  <si>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</si>
  <si>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</si>
  <si>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</si>
  <si>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</si>
  <si>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</si>
  <si>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</si>
  <si>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</si>
  <si>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</si>
  <si>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</si>
  <si>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</si>
  <si>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</si>
  <si>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</si>
  <si>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</si>
  <si>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</si>
  <si>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</si>
  <si>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</si>
  <si>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</si>
  <si>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</si>
  <si>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</si>
  <si>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</si>
  <si>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</si>
  <si>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</si>
  <si>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</si>
  <si>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</si>
  <si>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</si>
  <si>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</si>
  <si>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</si>
  <si>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</si>
  <si>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</si>
  <si>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</si>
  <si>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</si>
  <si>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</si>
  <si>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</si>
  <si>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</si>
  <si>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</si>
  <si>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</si>
  <si>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</si>
  <si>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</si>
  <si>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</si>
  <si>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</si>
  <si>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</si>
  <si>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</si>
  <si>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</si>
  <si>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</si>
  <si>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</si>
  <si>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</si>
  <si>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</si>
  <si>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</si>
  <si>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</si>
  <si>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</si>
  <si>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</si>
  <si>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</si>
  <si>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</si>
  <si>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</si>
  <si>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</si>
  <si>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</si>
  <si>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</si>
  <si>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</si>
  <si>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</si>
  <si>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</si>
  <si>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</si>
  <si>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</si>
  <si>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</si>
  <si>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</si>
  <si>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</si>
  <si>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</si>
  <si>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</si>
  <si>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</si>
  <si>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</si>
  <si>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</si>
  <si>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</si>
  <si>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</si>
  <si>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</si>
  <si>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</si>
  <si>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</si>
  <si>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</si>
  <si>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</si>
  <si>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</si>
  <si>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</si>
  <si>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</si>
  <si>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</si>
  <si>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</si>
  <si>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</si>
  <si>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</si>
  <si>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</si>
  <si>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</si>
  <si>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</si>
  <si>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</si>
  <si>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</si>
  <si>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</si>
  <si>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</si>
  <si>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</si>
  <si>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</si>
  <si>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</si>
  <si>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</si>
  <si>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</si>
  <si>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</si>
  <si>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</si>
  <si>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</si>
  <si>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</si>
  <si>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</si>
  <si>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</si>
  <si>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</si>
  <si>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</si>
  <si>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</si>
  <si>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</si>
  <si>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</si>
  <si>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</si>
  <si>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</si>
  <si>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</si>
  <si>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</si>
  <si>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</si>
  <si>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</si>
  <si>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</si>
  <si>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</si>
  <si>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</si>
  <si>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</si>
  <si>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</si>
  <si>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</si>
  <si>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</si>
  <si>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</si>
  <si>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</si>
  <si>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</si>
  <si>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</si>
  <si>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</si>
  <si>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</si>
  <si>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</si>
  <si>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</si>
  <si>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</si>
  <si>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</si>
  <si>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</si>
  <si>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</si>
  <si>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</si>
  <si>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</si>
  <si>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</si>
  <si>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</si>
  <si>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</si>
  <si>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</si>
  <si>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</si>
  <si>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</si>
  <si>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</si>
  <si>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</si>
  <si>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</si>
  <si>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</si>
  <si>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</si>
  <si>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</si>
  <si>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</si>
  <si>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</si>
  <si>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</si>
  <si>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</si>
  <si>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</si>
  <si>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</si>
  <si>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</si>
  <si>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</si>
  <si>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</si>
  <si>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</si>
  <si>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</si>
  <si>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</si>
  <si>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</si>
  <si>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</si>
  <si>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</si>
  <si>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</si>
  <si>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</si>
  <si>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</si>
  <si>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</si>
  <si>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</si>
  <si>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</si>
  <si>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</si>
  <si>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</si>
  <si>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</si>
  <si>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</si>
  <si>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</si>
  <si>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</si>
  <si>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</si>
  <si>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</si>
  <si>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</si>
  <si>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</si>
  <si>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</si>
  <si>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</si>
  <si>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</si>
  <si>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</si>
  <si>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</si>
  <si>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</si>
  <si>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</si>
  <si>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</si>
  <si>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</si>
  <si>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</si>
  <si>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</si>
  <si>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</si>
  <si>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</si>
  <si>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</si>
  <si>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</si>
  <si>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</si>
  <si>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</si>
  <si>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</si>
  <si>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</si>
  <si>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</si>
  <si>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</si>
  <si>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</si>
  <si>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</si>
  <si>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</si>
  <si>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</si>
  <si>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</si>
  <si>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</si>
  <si>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</si>
  <si>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</si>
  <si>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</si>
  <si>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</si>
  <si>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</si>
  <si>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</si>
  <si>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</si>
  <si>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</si>
  <si>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</si>
  <si>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</si>
  <si>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</si>
  <si>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</si>
  <si>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</si>
  <si>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</si>
  <si>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</si>
  <si>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</si>
  <si>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</si>
  <si>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</si>
  <si>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</si>
  <si>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</si>
  <si>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</si>
  <si>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</si>
  <si>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</si>
  <si>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</si>
  <si>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</si>
  <si>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</si>
  <si>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</si>
  <si>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</si>
  <si>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</si>
  <si>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</si>
  <si>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</si>
  <si>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</si>
  <si>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</si>
  <si>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</si>
  <si>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</si>
  <si>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</si>
  <si>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</si>
  <si>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</si>
  <si>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</si>
  <si>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</si>
  <si>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</si>
  <si>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</si>
  <si>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</si>
  <si>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</si>
  <si>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</si>
  <si>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</si>
  <si>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</si>
  <si>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</si>
  <si>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</si>
  <si>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</si>
  <si>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</si>
  <si>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</si>
  <si>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</si>
  <si>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</si>
  <si>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</si>
  <si>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</si>
  <si>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</si>
  <si>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</si>
  <si>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</si>
  <si>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</si>
  <si>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</si>
  <si>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</si>
  <si>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</si>
  <si>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</si>
  <si>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</si>
  <si>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</si>
  <si>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</si>
  <si>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</si>
  <si>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</si>
  <si>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</si>
  <si>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</si>
  <si>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</si>
  <si>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</si>
  <si>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</si>
  <si>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</si>
  <si>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</si>
  <si>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</si>
  <si>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</si>
  <si>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</si>
  <si>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</si>
  <si>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</si>
  <si>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</si>
  <si>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</si>
  <si>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</si>
  <si>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</si>
  <si>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</si>
  <si>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</si>
  <si>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</si>
  <si>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</si>
  <si>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</si>
  <si>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</si>
  <si>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</si>
  <si>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</si>
  <si>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</si>
  <si>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</si>
  <si>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</si>
  <si>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</si>
  <si>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</si>
  <si>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</si>
  <si>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</si>
  <si>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</si>
  <si>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</si>
  <si>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</si>
  <si>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</si>
  <si>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</si>
  <si>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</si>
  <si>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</si>
  <si>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</si>
  <si>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</si>
  <si>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</si>
  <si>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</si>
  <si>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</si>
  <si>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</si>
  <si>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</si>
  <si>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</si>
  <si>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</si>
  <si>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</si>
  <si>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</si>
  <si>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</si>
  <si>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</si>
  <si>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</si>
  <si>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</si>
  <si>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</si>
  <si>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</si>
  <si>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</si>
  <si>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</si>
  <si>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</si>
  <si>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</si>
  <si>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</si>
  <si>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</si>
  <si>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</si>
  <si>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</si>
  <si>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</si>
  <si>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</si>
  <si>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</si>
  <si>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</si>
  <si>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</si>
  <si>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</si>
  <si>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</si>
  <si>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</si>
  <si>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</si>
  <si>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</si>
  <si>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</si>
  <si>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</si>
  <si>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</si>
  <si>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</si>
  <si>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</si>
  <si>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</si>
  <si>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</si>
  <si>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</si>
  <si>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</si>
  <si>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</si>
  <si>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</si>
  <si>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</si>
  <si>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</si>
  <si>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</si>
  <si>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</si>
  <si>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</si>
  <si>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</si>
  <si>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</si>
  <si>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</si>
  <si>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</si>
  <si>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</si>
  <si>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</si>
  <si>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</si>
  <si>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</si>
  <si>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</si>
  <si>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</si>
  <si>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</si>
  <si>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</si>
  <si>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</si>
  <si>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</si>
  <si>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</si>
  <si>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</si>
  <si>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</si>
  <si>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</si>
  <si>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</si>
  <si>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</si>
  <si>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</si>
  <si>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</si>
  <si>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</si>
  <si>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</si>
  <si>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</si>
  <si>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</si>
  <si>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</si>
  <si>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</si>
  <si>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</si>
  <si>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</si>
  <si>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</si>
  <si>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</si>
  <si>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</si>
  <si>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</si>
  <si>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</si>
  <si>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</si>
  <si>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</si>
  <si>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</si>
  <si>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</si>
  <si>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</si>
  <si>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</si>
  <si>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</si>
  <si>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</si>
  <si>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</si>
  <si>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</si>
  <si>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</si>
  <si>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</si>
  <si>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</si>
  <si>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</si>
  <si>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</si>
  <si>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</si>
  <si>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</si>
  <si>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</si>
  <si>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</si>
  <si>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</si>
  <si>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</si>
  <si>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</si>
  <si>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</si>
  <si>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</si>
  <si>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</si>
  <si>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</si>
  <si>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</si>
  <si>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</si>
  <si>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</si>
  <si>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</si>
  <si>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</si>
  <si>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</si>
  <si>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</si>
  <si>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</si>
  <si>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</si>
  <si>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</si>
  <si>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</si>
  <si>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</si>
  <si>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</si>
  <si>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</si>
  <si>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</si>
  <si>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</si>
  <si>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</si>
  <si>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</si>
  <si>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</si>
  <si>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</si>
  <si>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</si>
  <si>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</si>
  <si>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</si>
  <si>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</si>
  <si>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</si>
  <si>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</si>
  <si>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</si>
  <si>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</si>
  <si>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</si>
  <si>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</si>
  <si>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</si>
  <si>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</si>
  <si>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</si>
  <si>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</si>
  <si>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</si>
  <si>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</si>
  <si>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</si>
  <si>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</si>
  <si>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</si>
  <si>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</si>
  <si>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</si>
  <si>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</si>
  <si>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</si>
  <si>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</si>
  <si>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</si>
  <si>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</si>
  <si>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</si>
  <si>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</si>
  <si>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</si>
  <si>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</si>
  <si>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</si>
  <si>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</si>
  <si>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</si>
  <si>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</si>
  <si>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</si>
  <si>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</si>
  <si>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</si>
  <si>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</si>
  <si>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</si>
  <si>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</si>
  <si>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</si>
  <si>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</si>
  <si>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</si>
  <si>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</si>
  <si>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</si>
  <si>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</si>
  <si>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</si>
  <si>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</si>
  <si>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</si>
  <si>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</si>
  <si>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</si>
  <si>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</si>
  <si>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</si>
  <si>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</si>
  <si>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</si>
  <si>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</si>
  <si>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</si>
  <si>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</si>
  <si>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</si>
  <si>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</si>
  <si>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</si>
  <si>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</si>
  <si>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</si>
  <si>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</si>
  <si>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</si>
  <si>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</si>
  <si>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</si>
  <si>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</si>
  <si>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</si>
  <si>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</si>
  <si>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</si>
  <si>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</si>
  <si>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</si>
  <si>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</si>
  <si>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</si>
  <si>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</si>
  <si>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</si>
  <si>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</si>
  <si>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</si>
  <si>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</si>
  <si>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</si>
  <si>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</si>
  <si>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</si>
  <si>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</si>
  <si>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</si>
  <si>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</si>
  <si>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</si>
  <si>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</si>
  <si>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</si>
  <si>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</si>
  <si>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</si>
  <si>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</si>
  <si>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</si>
  <si>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</si>
  <si>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</si>
  <si>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</si>
  <si>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</si>
  <si>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</si>
  <si>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</si>
  <si>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</si>
  <si>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</si>
  <si>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</si>
  <si>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</si>
  <si>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</si>
  <si>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</si>
  <si>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</si>
  <si>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</si>
  <si>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</si>
  <si>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</si>
  <si>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</si>
  <si>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</si>
  <si>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</si>
  <si>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</si>
  <si>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</si>
  <si>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</si>
  <si>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</si>
  <si>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</si>
  <si>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</si>
  <si>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</si>
  <si>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</si>
  <si>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</si>
  <si>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</si>
  <si>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</si>
  <si>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</si>
  <si>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</si>
  <si>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</si>
  <si>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</si>
  <si>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</si>
  <si>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</si>
  <si>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</si>
  <si>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</si>
  <si>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</si>
  <si>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</si>
  <si>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</si>
  <si>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</si>
  <si>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</si>
  <si>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</si>
  <si>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</si>
  <si>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</si>
  <si>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</si>
  <si>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</si>
  <si>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</si>
  <si>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</si>
  <si>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</si>
  <si>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</si>
  <si>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</si>
  <si>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</si>
  <si>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</si>
  <si>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</si>
  <si>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</si>
  <si>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</si>
  <si>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</si>
  <si>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</si>
  <si>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</si>
  <si>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</si>
  <si>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</si>
  <si>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</si>
  <si>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</si>
  <si>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</si>
  <si>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</si>
  <si>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</si>
  <si>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</si>
  <si>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</si>
  <si>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</si>
  <si>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</si>
  <si>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</si>
  <si>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</si>
  <si>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</si>
  <si>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</si>
  <si>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</si>
  <si>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</si>
  <si>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</si>
  <si>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</si>
  <si>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</si>
  <si>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</si>
  <si>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</si>
  <si>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</si>
  <si>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</si>
  <si>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</si>
  <si>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</si>
  <si>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</si>
  <si>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</si>
  <si>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</si>
  <si>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</si>
  <si>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</si>
  <si>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</si>
  <si>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</si>
  <si>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</si>
  <si>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</si>
  <si>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</si>
  <si>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</si>
  <si>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</si>
  <si>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</si>
  <si>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</si>
  <si>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</si>
  <si>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</si>
  <si>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</si>
  <si>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</si>
  <si>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</si>
  <si>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</si>
  <si>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</si>
  <si>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</si>
  <si>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</si>
  <si>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</si>
  <si>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</si>
  <si>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</si>
  <si>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</si>
  <si>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</si>
  <si>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</si>
  <si>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</si>
  <si>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</si>
  <si>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</si>
  <si>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</si>
  <si>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</si>
  <si>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</si>
  <si>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</si>
  <si>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</si>
  <si>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</si>
  <si>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</si>
  <si>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</si>
  <si>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</si>
  <si>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</si>
  <si>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</si>
  <si>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</si>
  <si>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</si>
  <si>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</si>
  <si>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</si>
  <si>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</si>
  <si>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</si>
  <si>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</si>
  <si>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</si>
  <si>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</si>
  <si>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</si>
  <si>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</si>
  <si>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</si>
  <si>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</si>
  <si>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</si>
  <si>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</si>
  <si>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</si>
  <si>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</si>
  <si>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</si>
  <si>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</si>
  <si>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</si>
  <si>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</si>
  <si>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</si>
  <si>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</si>
  <si>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</si>
  <si>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</si>
  <si>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</si>
  <si>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</si>
  <si>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</si>
  <si>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</si>
  <si>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</si>
  <si>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</si>
  <si>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</si>
  <si>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</si>
  <si>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</si>
  <si>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</si>
  <si>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</si>
  <si>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</si>
  <si>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</si>
  <si>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</si>
  <si>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</si>
  <si>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</si>
  <si>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</si>
  <si>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</si>
  <si>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</si>
  <si>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</si>
  <si>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</si>
  <si>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</si>
  <si>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</si>
  <si>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</si>
  <si>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</si>
  <si>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</si>
  <si>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</si>
  <si>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</si>
  <si>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</si>
  <si>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</si>
  <si>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</si>
  <si>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</si>
  <si>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</si>
  <si>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</si>
  <si>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</si>
  <si>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</si>
  <si>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</si>
  <si>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</si>
  <si>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</si>
  <si>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</si>
  <si>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</si>
  <si>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</si>
  <si>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</si>
  <si>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</si>
  <si>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</si>
  <si>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</si>
  <si>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</si>
  <si>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</si>
  <si>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</si>
  <si>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</si>
  <si>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</si>
  <si>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</si>
  <si>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</si>
  <si>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</si>
  <si>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</si>
  <si>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</si>
  <si>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</si>
  <si>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</si>
  <si>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</si>
  <si>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</si>
  <si>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</si>
  <si>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</si>
  <si>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</si>
  <si>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</si>
  <si>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</si>
  <si>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</si>
  <si>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</si>
  <si>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</si>
  <si>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</si>
  <si>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</si>
  <si>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</si>
  <si>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</si>
  <si>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</si>
  <si>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</si>
  <si>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</si>
  <si>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</si>
  <si>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</si>
  <si>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</si>
  <si>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</si>
  <si>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</si>
  <si>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</si>
  <si>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</si>
  <si>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</si>
  <si>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</si>
  <si>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</si>
  <si>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</si>
  <si>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</si>
  <si>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</si>
  <si>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</si>
  <si>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</si>
  <si>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</si>
  <si>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</si>
  <si>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</si>
  <si>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</si>
  <si>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</si>
  <si>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</si>
  <si>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</si>
  <si>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</si>
  <si>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</si>
  <si>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</si>
  <si>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</si>
  <si>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</si>
  <si>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</si>
  <si>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</si>
  <si>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</si>
  <si>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</si>
  <si>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</si>
  <si>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</si>
  <si>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</si>
  <si>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</si>
  <si>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</si>
  <si>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</si>
  <si>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</si>
  <si>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</si>
  <si>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</si>
  <si>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</si>
  <si>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</si>
  <si>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</si>
  <si>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</si>
  <si>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</si>
  <si>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</si>
  <si>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</si>
  <si>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</si>
  <si>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</si>
  <si>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</si>
  <si>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</si>
  <si>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</si>
  <si>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</si>
  <si>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</si>
  <si>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</si>
  <si>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</si>
  <si>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</si>
  <si>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</si>
  <si>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</si>
  <si>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</si>
  <si>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</si>
  <si>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</si>
  <si>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</si>
  <si>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</si>
  <si>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</si>
  <si>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</si>
  <si>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</si>
  <si>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</si>
  <si>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</si>
  <si>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</si>
  <si>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</si>
  <si>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</si>
  <si>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</si>
  <si>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</si>
  <si>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</si>
  <si>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</si>
  <si>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</si>
  <si>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</si>
  <si>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</si>
  <si>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</si>
  <si>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</si>
  <si>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</si>
  <si>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</si>
  <si>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</si>
  <si>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</si>
  <si>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</si>
  <si>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</si>
  <si>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</si>
  <si>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</si>
  <si>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</si>
  <si>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</si>
  <si>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</si>
  <si>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</si>
  <si>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</si>
  <si>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</si>
  <si>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</si>
  <si>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</si>
  <si>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</si>
  <si>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</si>
  <si>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</si>
  <si>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</si>
  <si>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</si>
  <si>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</si>
  <si>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</si>
  <si>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</si>
  <si>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</si>
  <si>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</si>
  <si>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</si>
  <si>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</si>
  <si>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</si>
  <si>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</si>
  <si>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</si>
  <si>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</si>
  <si>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</si>
  <si>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</si>
  <si>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</si>
  <si>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</si>
  <si>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</si>
  <si>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</si>
  <si>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</si>
  <si>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</si>
  <si>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</si>
  <si>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</si>
  <si>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</si>
  <si>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</si>
  <si>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</si>
  <si>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</si>
  <si>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</si>
  <si>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</si>
  <si>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</si>
  <si>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</si>
  <si>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</si>
  <si>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</si>
  <si>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</si>
  <si>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</si>
  <si>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</si>
  <si>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</si>
  <si>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</si>
  <si>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</si>
  <si>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</si>
  <si>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</si>
  <si>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</si>
  <si>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</si>
  <si>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</si>
  <si>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</si>
  <si>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</si>
  <si>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</si>
  <si>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</si>
  <si>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</si>
  <si>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</si>
  <si>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</si>
  <si>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</si>
  <si>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</si>
  <si>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</si>
  <si>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</si>
  <si>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</si>
  <si>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</si>
  <si>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</si>
  <si>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</si>
  <si>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</si>
  <si>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</si>
  <si>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</si>
  <si>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</si>
  <si>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</si>
  <si>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</si>
  <si>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</si>
  <si>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</si>
  <si>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</si>
  <si>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</si>
  <si>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</si>
  <si>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</si>
  <si>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</si>
  <si>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</si>
  <si>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</si>
  <si>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</si>
  <si>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</si>
  <si>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</si>
  <si>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</si>
  <si>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</si>
  <si>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</si>
  <si>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</si>
  <si>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</si>
  <si>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</si>
  <si>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</si>
  <si>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</si>
  <si>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</si>
  <si>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</si>
  <si>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</si>
  <si>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</si>
  <si>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</si>
  <si>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</si>
  <si>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</si>
  <si>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</si>
  <si>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</si>
  <si>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</si>
  <si>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</si>
  <si>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</si>
  <si>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</si>
  <si>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</si>
  <si>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</si>
  <si>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</si>
  <si>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</si>
  <si>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</si>
  <si>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</si>
  <si>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</si>
  <si>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</si>
  <si>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</si>
  <si>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</si>
  <si>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</si>
  <si>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</si>
  <si>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</si>
  <si>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</si>
  <si>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</si>
  <si>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</si>
  <si>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</si>
  <si>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</si>
  <si>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</si>
  <si>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</si>
  <si>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</si>
  <si>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</si>
  <si>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</si>
  <si>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</si>
  <si>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</si>
  <si>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</si>
  <si>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</si>
  <si>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</si>
  <si>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</si>
  <si>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</si>
  <si>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</si>
  <si>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</si>
  <si>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</si>
  <si>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</si>
  <si>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</si>
  <si>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</si>
  <si>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</si>
  <si>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</si>
  <si>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</si>
  <si>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</si>
  <si>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</si>
  <si>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</si>
  <si>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</si>
  <si>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</si>
  <si>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</si>
  <si>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</si>
  <si>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</si>
  <si>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</si>
  <si>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</si>
  <si>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</si>
  <si>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</si>
  <si>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</si>
  <si>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</si>
  <si>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</si>
  <si>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</si>
  <si>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</si>
  <si>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</si>
  <si>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</si>
  <si>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</si>
  <si>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</si>
  <si>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</si>
  <si>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</si>
  <si>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</si>
  <si>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</si>
  <si>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</si>
  <si>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</si>
  <si>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</si>
  <si>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</si>
  <si>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</si>
  <si>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</si>
  <si>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</si>
  <si>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</si>
  <si>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</si>
  <si>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</si>
  <si>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</si>
  <si>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</si>
  <si>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</si>
  <si>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</si>
  <si>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</si>
  <si>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</si>
  <si>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</si>
  <si>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</si>
  <si>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</si>
  <si>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</si>
  <si>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</si>
  <si>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</si>
  <si>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</si>
  <si>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</si>
  <si>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</si>
  <si>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</si>
  <si>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</si>
  <si>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</si>
  <si>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</si>
  <si>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</si>
  <si>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</si>
  <si>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</si>
  <si>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</si>
  <si>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</si>
  <si>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</si>
  <si>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</si>
  <si>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</si>
  <si>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</si>
  <si>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</si>
  <si>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</si>
  <si>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</si>
  <si>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</si>
  <si>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</si>
  <si>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</si>
  <si>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</si>
  <si>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</si>
  <si>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</si>
  <si>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</si>
  <si>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</si>
  <si>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</si>
  <si>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</si>
  <si>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</si>
  <si>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</si>
  <si>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</si>
  <si>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</si>
  <si>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</si>
  <si>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</si>
  <si>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</si>
  <si>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</si>
  <si>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</si>
  <si>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</si>
  <si>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</si>
  <si>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</si>
  <si>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</si>
  <si>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</si>
  <si>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</si>
  <si>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</si>
  <si>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</si>
  <si>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</si>
  <si>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</si>
  <si>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</si>
  <si>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</si>
  <si>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</si>
  <si>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</si>
  <si>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</si>
  <si>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</si>
  <si>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</si>
  <si>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</si>
  <si>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</si>
  <si>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</si>
  <si>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</si>
  <si>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</si>
  <si>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</si>
  <si>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</si>
  <si>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</si>
  <si>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</si>
  <si>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</si>
  <si>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</si>
  <si>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</si>
  <si>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</si>
  <si>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</si>
  <si>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</si>
  <si>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</si>
  <si>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</si>
  <si>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</si>
  <si>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</si>
  <si>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</si>
  <si>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</si>
  <si>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</si>
  <si>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</si>
  <si>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</si>
  <si>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</si>
  <si>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</si>
  <si>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</si>
  <si>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</si>
  <si>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</si>
  <si>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</si>
  <si>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</si>
  <si>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</si>
  <si>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</si>
  <si>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</si>
  <si>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</si>
  <si>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</si>
  <si>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</si>
  <si>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</si>
  <si>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</si>
  <si>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</si>
  <si>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</si>
  <si>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</si>
  <si>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</si>
  <si>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</si>
  <si>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</si>
  <si>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</si>
  <si>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</si>
  <si>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</si>
  <si>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</si>
  <si>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</si>
  <si>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</si>
  <si>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</si>
  <si>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</si>
  <si>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</si>
  <si>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</si>
  <si>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</si>
  <si>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</si>
  <si>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</si>
  <si>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</si>
  <si>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</si>
  <si>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</si>
  <si>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</si>
  <si>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</si>
  <si>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</si>
  <si>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</si>
  <si>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</si>
  <si>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</si>
  <si>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</si>
  <si>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</si>
  <si>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</si>
  <si>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</si>
  <si>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</si>
  <si>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</si>
  <si>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</si>
  <si>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</si>
  <si>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</si>
  <si>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</si>
  <si>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</si>
  <si>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</si>
  <si>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</si>
  <si>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</si>
  <si>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</si>
  <si>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</si>
  <si>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</si>
  <si>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</si>
  <si>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</si>
  <si>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</si>
  <si>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</si>
  <si>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</si>
  <si>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</si>
  <si>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</si>
  <si>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</si>
  <si>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</si>
  <si>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</si>
  <si>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</si>
  <si>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</si>
  <si>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</si>
  <si>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</si>
  <si>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</si>
  <si>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</si>
  <si>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</si>
  <si>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</si>
  <si>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</si>
  <si>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</si>
  <si>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</si>
  <si>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</si>
  <si>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</si>
  <si>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</si>
  <si>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</si>
  <si>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</si>
  <si>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</si>
  <si>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</si>
  <si>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</si>
  <si>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</si>
  <si>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</si>
  <si>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</si>
  <si>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</si>
  <si>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</si>
  <si>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</si>
  <si>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</si>
  <si>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</si>
  <si>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</si>
  <si>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</si>
  <si>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</si>
  <si>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</si>
  <si>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</si>
  <si>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</si>
  <si>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</si>
  <si>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</si>
  <si>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</si>
  <si>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</si>
  <si>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</si>
  <si>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</si>
  <si>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</si>
  <si>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</si>
  <si>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</si>
  <si>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</si>
  <si>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</si>
  <si>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</si>
  <si>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</si>
  <si>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</si>
  <si>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</si>
  <si>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</si>
  <si>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</si>
  <si>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</si>
  <si>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</si>
  <si>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</si>
  <si>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</si>
  <si>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</si>
  <si>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</si>
  <si>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</si>
  <si>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</si>
  <si>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</si>
  <si>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</si>
  <si>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</si>
  <si>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</si>
  <si>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</si>
  <si>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</si>
  <si>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</si>
  <si>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</si>
  <si>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</si>
  <si>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</si>
  <si>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</si>
  <si>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</si>
  <si>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</si>
  <si>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</si>
  <si>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</si>
  <si>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</si>
  <si>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</si>
  <si>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</si>
  <si>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</si>
  <si>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</si>
  <si>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</si>
  <si>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</si>
  <si>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</si>
  <si>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</si>
  <si>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</si>
  <si>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</si>
  <si>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</si>
  <si>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</si>
  <si>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</si>
  <si>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</si>
  <si>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</si>
  <si>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</si>
  <si>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</si>
  <si>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</si>
  <si>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</si>
  <si>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</si>
  <si>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</si>
  <si>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</si>
  <si>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</si>
  <si>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</si>
  <si>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</si>
  <si>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</si>
  <si>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</si>
  <si>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</si>
  <si>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</si>
  <si>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</si>
  <si>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</si>
  <si>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</si>
  <si>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</si>
  <si>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</si>
  <si>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</si>
  <si>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</si>
  <si>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</si>
  <si>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</si>
  <si>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</si>
  <si>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</si>
  <si>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</si>
  <si>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</si>
  <si>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</si>
  <si>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</si>
  <si>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</si>
  <si>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</si>
  <si>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</si>
  <si>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</si>
  <si>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</si>
  <si>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</si>
  <si>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</si>
  <si>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</si>
  <si>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</si>
  <si>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</si>
  <si>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</si>
  <si>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</si>
  <si>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</si>
  <si>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</si>
  <si>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</si>
  <si>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</si>
  <si>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</si>
  <si>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</si>
  <si>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</si>
  <si>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</si>
  <si>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</si>
  <si>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</si>
  <si>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</si>
  <si>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</si>
  <si>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</si>
  <si>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</si>
  <si>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</si>
  <si>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</si>
  <si>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</si>
  <si>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</si>
  <si>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</si>
  <si>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</si>
  <si>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</si>
  <si>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</si>
  <si>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</si>
  <si>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</si>
  <si>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</si>
  <si>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</si>
  <si>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</si>
  <si>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</si>
  <si>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</si>
  <si>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</si>
  <si>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</si>
  <si>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</si>
  <si>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</si>
  <si>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</si>
  <si>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</si>
  <si>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</si>
  <si>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</si>
  <si>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</si>
  <si>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</si>
  <si>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</si>
  <si>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</si>
  <si>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</si>
  <si>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</si>
  <si>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</si>
  <si>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</si>
  <si>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</si>
  <si>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</si>
  <si>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</si>
  <si>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</si>
  <si>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</si>
  <si>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</si>
  <si>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</si>
  <si>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</si>
  <si>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</si>
  <si>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</si>
  <si>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</si>
  <si>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</si>
  <si>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</si>
  <si>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</si>
  <si>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</si>
  <si>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</si>
  <si>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</si>
  <si>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</si>
  <si>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</si>
  <si>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</si>
  <si>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</si>
  <si>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</si>
  <si>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</si>
  <si>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</si>
  <si>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</si>
  <si>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</si>
  <si>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</si>
  <si>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</si>
  <si>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</si>
  <si>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</si>
  <si>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</si>
  <si>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</si>
  <si>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</si>
  <si>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</si>
  <si>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</si>
  <si>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</si>
  <si>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</si>
  <si>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</si>
  <si>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</si>
  <si>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</si>
  <si>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</si>
  <si>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</si>
  <si>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</si>
  <si>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</si>
  <si>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</si>
  <si>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</si>
  <si>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</si>
  <si>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</si>
  <si>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</si>
  <si>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</si>
  <si>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</si>
  <si>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</si>
  <si>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</si>
  <si>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</si>
  <si>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</si>
  <si>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</si>
  <si>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</si>
  <si>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</si>
  <si>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</si>
  <si>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</si>
  <si>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</si>
  <si>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</si>
  <si>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</si>
  <si>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</si>
  <si>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</si>
  <si>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</si>
  <si>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</si>
  <si>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</si>
  <si>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</si>
  <si>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</si>
  <si>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</si>
  <si>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</si>
  <si>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</si>
  <si>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</si>
  <si>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</si>
  <si>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</si>
  <si>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</si>
  <si>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</si>
  <si>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</si>
  <si>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</si>
  <si>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</si>
  <si>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</si>
  <si>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</si>
  <si>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</si>
  <si>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</si>
  <si>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</si>
  <si>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</si>
  <si>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</si>
  <si>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</si>
  <si>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</si>
  <si>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</si>
  <si>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</si>
  <si>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</si>
  <si>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</si>
  <si>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</si>
  <si>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</si>
  <si>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</si>
  <si>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</si>
  <si>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</si>
  <si>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</si>
  <si>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</si>
  <si>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</si>
  <si>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</si>
  <si>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</si>
  <si>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</si>
  <si>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</si>
  <si>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</si>
  <si>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</si>
  <si>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</si>
  <si>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</si>
  <si>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</si>
  <si>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</si>
  <si>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</si>
  <si>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</si>
  <si>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</si>
  <si>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</si>
  <si>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</si>
  <si>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</si>
  <si>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</si>
  <si>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</si>
  <si>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</si>
  <si>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</si>
  <si>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</si>
  <si>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</si>
  <si>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</si>
  <si>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</si>
  <si>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</si>
  <si>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</si>
  <si>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</si>
  <si>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</si>
  <si>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</si>
  <si>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</si>
  <si>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</si>
  <si>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</si>
  <si>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</si>
  <si>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</si>
  <si>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</si>
  <si>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</si>
  <si>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</si>
  <si>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</si>
  <si>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</si>
  <si>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</si>
  <si>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</si>
  <si>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</si>
  <si>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</si>
  <si>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</si>
  <si>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</si>
  <si>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</si>
  <si>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</si>
  <si>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</si>
  <si>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</si>
  <si>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</si>
  <si>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</si>
  <si>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</si>
  <si>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</si>
  <si>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</si>
  <si>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</si>
  <si>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</si>
  <si>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</si>
  <si>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</si>
  <si>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</si>
  <si>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</si>
  <si>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</si>
  <si>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</si>
  <si>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</si>
  <si>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</si>
  <si>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</si>
  <si>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</si>
  <si>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</si>
  <si>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</si>
  <si>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</si>
  <si>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</si>
  <si>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</si>
  <si>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</si>
  <si>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</si>
  <si>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</si>
  <si>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</si>
  <si>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</si>
  <si>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</si>
  <si>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</si>
  <si>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</si>
  <si>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</si>
  <si>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</si>
  <si>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</si>
  <si>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</si>
  <si>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</si>
  <si>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</si>
  <si>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</si>
  <si>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</si>
  <si>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</si>
  <si>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</si>
  <si>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</si>
  <si>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</si>
  <si>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</si>
  <si>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</si>
  <si>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</si>
  <si>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</si>
  <si>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</si>
  <si>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</si>
  <si>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</si>
  <si>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</si>
  <si>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</si>
  <si>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</si>
  <si>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</si>
  <si>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</si>
  <si>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</si>
  <si>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</si>
  <si>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</si>
  <si>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</si>
  <si>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</si>
  <si>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</si>
  <si>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</si>
  <si>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</si>
  <si>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</si>
  <si>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</si>
  <si>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</si>
  <si>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</si>
  <si>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</si>
  <si>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</si>
  <si>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</si>
  <si>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</si>
  <si>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</si>
  <si>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</si>
  <si>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</si>
  <si>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</si>
  <si>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</si>
  <si>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</si>
  <si>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</si>
  <si>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</si>
  <si>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</si>
  <si>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</si>
  <si>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</si>
  <si>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</si>
  <si>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</si>
  <si>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</si>
  <si>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</si>
  <si>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</si>
  <si>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</si>
  <si>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</si>
  <si>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</si>
  <si>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</si>
  <si>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</si>
  <si>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</si>
  <si>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</si>
  <si>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</si>
  <si>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</si>
  <si>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</si>
  <si>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</si>
  <si>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</si>
  <si>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</si>
  <si>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</si>
  <si>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</si>
  <si>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</si>
  <si>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</si>
  <si>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</si>
  <si>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</si>
  <si>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</si>
  <si>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</si>
  <si>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</si>
  <si>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</si>
  <si>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</si>
  <si>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</si>
  <si>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</si>
  <si>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</si>
  <si>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</si>
  <si>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</si>
  <si>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</si>
  <si>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</si>
  <si>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</si>
  <si>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</si>
  <si>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</si>
  <si>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</si>
  <si>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</si>
  <si>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</si>
  <si>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</si>
  <si>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</si>
  <si>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</si>
  <si>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</si>
  <si>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</si>
  <si>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</si>
  <si>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</si>
  <si>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</si>
  <si>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</si>
  <si>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</si>
  <si>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</si>
  <si>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</si>
  <si>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</si>
  <si>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</si>
  <si>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</si>
  <si>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</si>
  <si>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</si>
  <si>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</si>
  <si>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</si>
  <si>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</si>
  <si>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</si>
  <si>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</si>
  <si>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</si>
  <si>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</si>
  <si>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</si>
  <si>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</si>
  <si>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</si>
  <si>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</si>
  <si>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</si>
  <si>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</si>
  <si>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</si>
  <si>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</si>
  <si>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</si>
  <si>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</si>
  <si>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</si>
  <si>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</si>
  <si>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</si>
  <si>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</si>
  <si>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</si>
  <si>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</si>
  <si>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</si>
  <si>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</si>
  <si>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</si>
  <si>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</si>
  <si>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</si>
  <si>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</si>
  <si>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</si>
  <si>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</si>
  <si>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</si>
  <si>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</si>
  <si>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</si>
  <si>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</si>
  <si>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</si>
  <si>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</si>
  <si>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</si>
  <si>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</si>
  <si>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</si>
  <si>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</si>
  <si>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</si>
  <si>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</si>
  <si>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</si>
  <si>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</si>
  <si>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</si>
  <si>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</si>
  <si>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</si>
  <si>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</si>
  <si>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</si>
  <si>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</si>
  <si>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</si>
  <si>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</si>
  <si>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</si>
  <si>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</si>
  <si>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</si>
  <si>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</si>
  <si>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</si>
  <si>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</si>
  <si>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</si>
  <si>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</si>
  <si>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</si>
  <si>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</si>
  <si>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</si>
  <si>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</si>
  <si>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</si>
  <si>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</si>
  <si>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</si>
  <si>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</si>
  <si>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</si>
  <si>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</si>
  <si>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</si>
  <si>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</si>
  <si>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</si>
  <si>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</si>
  <si>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</si>
  <si>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</si>
  <si>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</si>
  <si>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</si>
  <si>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</si>
  <si>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</si>
  <si>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</si>
  <si>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</si>
  <si>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</si>
  <si>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</si>
  <si>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</si>
  <si>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</si>
  <si>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</si>
  <si>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</si>
  <si>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</si>
  <si>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</si>
  <si>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</si>
  <si>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</si>
  <si>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</si>
  <si>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</si>
  <si>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</si>
  <si>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</si>
  <si>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</si>
  <si>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</si>
  <si>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</si>
  <si>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</si>
  <si>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</si>
  <si>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</si>
  <si>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</si>
  <si>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</si>
  <si>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</si>
  <si>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</si>
  <si>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</si>
  <si>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</si>
  <si>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</si>
  <si>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</si>
  <si>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</si>
  <si>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</si>
  <si>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</si>
  <si>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</si>
  <si>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</si>
  <si>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</si>
  <si>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</si>
  <si>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</si>
  <si>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</si>
  <si>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</si>
  <si>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</si>
  <si>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</si>
  <si>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</si>
  <si>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</si>
  <si>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</si>
  <si>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</si>
  <si>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</si>
  <si>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</si>
  <si>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</si>
  <si>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</si>
  <si>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</si>
  <si>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</si>
  <si>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</si>
  <si>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</si>
  <si>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</si>
  <si>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</si>
  <si>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</si>
  <si>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</si>
  <si>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</si>
  <si>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</si>
  <si>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</si>
  <si>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</si>
  <si>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</si>
  <si>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</si>
  <si>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</si>
  <si>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</si>
  <si>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</si>
  <si>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</si>
  <si>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</si>
  <si>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</si>
  <si>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</si>
  <si>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</si>
  <si>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</si>
  <si>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</si>
  <si>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</si>
  <si>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</si>
  <si>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</si>
  <si>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</si>
  <si>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</si>
  <si>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</si>
  <si>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</si>
  <si>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</si>
  <si>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</si>
  <si>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</si>
  <si>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</si>
  <si>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</si>
  <si>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</si>
  <si>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</si>
  <si>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</si>
  <si>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</si>
  <si>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</si>
  <si>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</si>
  <si>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</si>
  <si>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</si>
  <si>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</si>
  <si>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</si>
  <si>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</si>
  <si>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</si>
  <si>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</si>
  <si>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</si>
  <si>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</si>
  <si>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</si>
  <si>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</si>
  <si>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</si>
  <si>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</si>
  <si>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</si>
  <si>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</si>
  <si>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</si>
  <si>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</si>
  <si>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</si>
  <si>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</si>
  <si>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</si>
  <si>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</si>
  <si>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</si>
  <si>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</si>
  <si>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</si>
  <si>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</si>
  <si>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</si>
  <si>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</si>
  <si>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</si>
  <si>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</si>
  <si>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</si>
  <si>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</si>
  <si>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</si>
  <si>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</si>
  <si>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</si>
  <si>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</si>
  <si>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</si>
  <si>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</si>
  <si>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</si>
  <si>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</si>
  <si>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</si>
  <si>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</si>
  <si>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</si>
  <si>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</si>
  <si>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</si>
  <si>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</si>
  <si>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</si>
  <si>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</si>
  <si>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</si>
  <si>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</si>
  <si>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</si>
  <si>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</si>
  <si>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</si>
  <si>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</si>
  <si>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</si>
  <si>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</si>
  <si>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</si>
  <si>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</si>
  <si>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</si>
  <si>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</si>
  <si>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</si>
  <si>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</si>
  <si>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</si>
  <si>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</si>
  <si>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</si>
  <si>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</si>
  <si>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</si>
  <si>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</si>
  <si>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</si>
  <si>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</si>
  <si>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</si>
  <si>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</si>
  <si>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</si>
  <si>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</si>
  <si>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</si>
  <si>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</si>
  <si>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</si>
  <si>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</si>
  <si>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</si>
  <si>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</si>
  <si>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</si>
  <si>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</si>
  <si>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</si>
  <si>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</si>
  <si>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</si>
  <si>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</si>
  <si>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</si>
  <si>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</si>
  <si>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</si>
  <si>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</si>
  <si>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</si>
  <si>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</si>
  <si>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</si>
  <si>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</si>
  <si>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</si>
  <si>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</si>
  <si>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</si>
  <si>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</si>
  <si>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</si>
  <si>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</si>
  <si>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</si>
  <si>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</si>
  <si>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</si>
  <si>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</si>
  <si>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</si>
  <si>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</si>
  <si>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</si>
  <si>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</si>
  <si>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</si>
  <si>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</si>
  <si>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</si>
  <si>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</si>
  <si>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</si>
  <si>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</si>
  <si>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</si>
  <si>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</si>
  <si>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</si>
  <si>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</si>
  <si>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</si>
  <si>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</si>
  <si>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</si>
  <si>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</si>
  <si>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</si>
  <si>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</si>
  <si>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</si>
  <si>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</si>
  <si>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</si>
  <si>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</si>
  <si>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</si>
  <si>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</si>
  <si>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</si>
  <si>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</si>
  <si>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</si>
  <si>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</si>
  <si>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</si>
  <si>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</si>
  <si>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</si>
  <si>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</si>
  <si>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</si>
  <si>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</si>
  <si>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</si>
  <si>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</si>
  <si>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</si>
  <si>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</si>
  <si>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</si>
  <si>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</si>
  <si>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</si>
  <si>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</si>
  <si>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</si>
  <si>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</si>
  <si>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</si>
  <si>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</si>
  <si>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</si>
  <si>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</si>
  <si>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</si>
  <si>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</si>
  <si>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</si>
  <si>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</si>
  <si>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</si>
  <si>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</si>
  <si>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</si>
  <si>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</si>
  <si>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</si>
  <si>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</si>
  <si>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</si>
  <si>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</si>
  <si>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</si>
  <si>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</si>
  <si>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</si>
  <si>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</si>
  <si>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</si>
  <si>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</si>
  <si>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</si>
  <si>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</si>
  <si>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</si>
  <si>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</si>
  <si>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</si>
  <si>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</si>
  <si>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</si>
  <si>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</si>
  <si>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</si>
  <si>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</si>
  <si>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</si>
  <si>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</si>
  <si>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</si>
  <si>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</si>
  <si>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</si>
  <si>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</si>
  <si>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</si>
  <si>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</si>
  <si>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</si>
  <si>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</si>
  <si>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</si>
  <si>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</si>
  <si>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</si>
  <si>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</si>
  <si>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</si>
  <si>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</si>
  <si>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</si>
  <si>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</si>
  <si>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</si>
  <si>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</si>
  <si>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</si>
  <si>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</si>
  <si>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</si>
  <si>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</si>
  <si>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</si>
  <si>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</si>
  <si>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</si>
  <si>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</si>
  <si>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</si>
  <si>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</si>
  <si>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</si>
  <si>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</si>
  <si>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</si>
  <si>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</si>
  <si>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</si>
  <si>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</si>
  <si>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</si>
  <si>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</si>
  <si>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</si>
  <si>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</si>
  <si>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</si>
  <si>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</si>
  <si>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</si>
  <si>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</si>
  <si>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</si>
  <si>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</si>
  <si>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</si>
  <si>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</si>
  <si>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</si>
  <si>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</si>
  <si>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</si>
  <si>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</si>
  <si>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</si>
  <si>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</si>
  <si>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</si>
  <si>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</si>
  <si>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</si>
  <si>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</si>
  <si>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</si>
  <si>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</si>
  <si>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</si>
  <si>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</si>
  <si>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</si>
  <si>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</si>
  <si>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</si>
  <si>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</si>
  <si>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</si>
  <si>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</si>
  <si>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</si>
  <si>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</si>
  <si>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</si>
  <si>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</si>
  <si>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</si>
  <si>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</si>
  <si>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</si>
  <si>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</si>
  <si>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</si>
  <si>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</si>
  <si>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</si>
  <si>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</si>
  <si>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</si>
  <si>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</si>
  <si>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</si>
  <si>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</si>
  <si>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</si>
  <si>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</si>
  <si>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</si>
  <si>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</si>
  <si>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</si>
  <si>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</si>
  <si>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</si>
  <si>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</si>
  <si>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</si>
  <si>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</si>
  <si>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</si>
  <si>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</si>
  <si>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</si>
  <si>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</si>
  <si>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</si>
  <si>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</si>
  <si>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</si>
  <si>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</si>
  <si>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</si>
  <si>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</si>
  <si>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</si>
  <si>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</si>
  <si>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</si>
  <si>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</si>
  <si>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</si>
  <si>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</si>
  <si>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</si>
  <si>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</si>
  <si>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</si>
  <si>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</si>
  <si>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</si>
  <si>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</si>
  <si>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</si>
  <si>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</si>
  <si>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</si>
  <si>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</si>
  <si>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</si>
  <si>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</si>
  <si>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</si>
  <si>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</si>
  <si>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</si>
  <si>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</si>
  <si>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</si>
  <si>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</si>
  <si>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</si>
  <si>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</si>
  <si>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</si>
  <si>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</si>
  <si>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</si>
  <si>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</si>
  <si>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</si>
  <si>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</si>
  <si>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</si>
  <si>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</si>
  <si>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</si>
  <si>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</si>
  <si>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</si>
  <si>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</si>
  <si>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</si>
  <si>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</si>
  <si>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</si>
  <si>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</si>
  <si>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</si>
  <si>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</si>
  <si>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</si>
  <si>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</si>
  <si>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</si>
  <si>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</si>
  <si>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</si>
  <si>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</si>
  <si>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</si>
  <si>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</si>
  <si>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</si>
  <si>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</si>
  <si>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</si>
  <si>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</si>
  <si>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</si>
  <si>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</si>
  <si>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</si>
  <si>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</si>
  <si>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</si>
  <si>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</si>
  <si>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</si>
  <si>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</si>
  <si>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</si>
  <si>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</si>
  <si>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</si>
  <si>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</si>
  <si>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</si>
  <si>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</si>
  <si>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</si>
  <si>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</si>
  <si>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</si>
  <si>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</si>
  <si>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</si>
  <si>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</si>
  <si>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</si>
  <si>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</si>
  <si>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</si>
  <si>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</si>
  <si>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</si>
  <si>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</si>
  <si>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</si>
  <si>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</si>
  <si>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</si>
  <si>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</si>
  <si>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</si>
  <si>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</si>
  <si>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</si>
  <si>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</si>
  <si>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</si>
  <si>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</si>
  <si>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</si>
  <si>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</si>
  <si>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</si>
  <si>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</si>
  <si>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</si>
  <si>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</si>
  <si>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</si>
  <si>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</si>
  <si>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</si>
  <si>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</si>
  <si>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</si>
  <si>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</si>
  <si>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</si>
  <si>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</si>
  <si>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</si>
  <si>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</si>
  <si>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</si>
  <si>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</si>
  <si>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</si>
  <si>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</si>
  <si>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</si>
  <si>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</si>
  <si>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</si>
  <si>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</si>
  <si>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</si>
  <si>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</si>
  <si>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</si>
  <si>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</si>
  <si>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</si>
  <si>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</si>
  <si>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</si>
  <si>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</si>
  <si>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</si>
  <si>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</si>
  <si>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</si>
  <si>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</si>
  <si>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</si>
  <si>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</si>
  <si>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</si>
  <si>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</si>
  <si>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</si>
  <si>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</si>
  <si>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</si>
  <si>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</si>
  <si>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</si>
  <si>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</si>
  <si>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</si>
  <si>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</si>
  <si>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</si>
  <si>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</si>
  <si>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</si>
  <si>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</si>
  <si>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</si>
  <si>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</si>
  <si>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</si>
  <si>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</si>
  <si>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</si>
  <si>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</si>
  <si>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</si>
  <si>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</si>
  <si>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</si>
  <si>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</si>
  <si>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</si>
  <si>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</si>
  <si>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</si>
  <si>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</si>
  <si>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</si>
  <si>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</si>
  <si>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</si>
  <si>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</si>
  <si>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</si>
  <si>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</si>
  <si>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</si>
  <si>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</si>
  <si>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</si>
  <si>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</si>
  <si>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</si>
  <si>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</si>
  <si>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</si>
  <si>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</si>
  <si>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</si>
  <si>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</si>
  <si>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</si>
  <si>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</si>
  <si>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</si>
  <si>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</si>
  <si>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</si>
  <si>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</si>
  <si>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</si>
  <si>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</si>
  <si>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</si>
  <si>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</si>
  <si>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</si>
  <si>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</si>
  <si>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</si>
  <si>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</si>
  <si>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</si>
  <si>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</si>
  <si>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</si>
  <si>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</si>
  <si>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</si>
  <si>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</si>
  <si>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</si>
  <si>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</si>
  <si>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</si>
  <si>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</si>
  <si>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</si>
  <si>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</si>
  <si>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</si>
  <si>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</si>
  <si>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</si>
  <si>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</si>
  <si>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</si>
  <si>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</si>
  <si>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</si>
  <si>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</si>
  <si>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</si>
  <si>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</si>
  <si>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</si>
  <si>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</si>
  <si>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</si>
  <si>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</si>
  <si>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</si>
  <si>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</si>
  <si>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</si>
  <si>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</si>
  <si>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</si>
  <si>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</si>
  <si>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</si>
  <si>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</si>
  <si>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</si>
  <si>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</si>
  <si>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</si>
  <si>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</si>
  <si>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</si>
  <si>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</si>
  <si>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</si>
  <si>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</si>
  <si>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</si>
  <si>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</si>
  <si>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</si>
  <si>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</si>
  <si>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</si>
  <si>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</si>
  <si>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</si>
  <si>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</si>
  <si>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</si>
  <si>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</si>
  <si>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</si>
  <si>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</si>
  <si>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</si>
  <si>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</si>
  <si>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</si>
  <si>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</si>
  <si>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</si>
  <si>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</si>
  <si>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</si>
  <si>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</si>
  <si>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</si>
  <si>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</si>
  <si>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</si>
  <si>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</si>
  <si>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</si>
  <si>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</si>
  <si>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</si>
  <si>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</si>
  <si>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</si>
  <si>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</si>
  <si>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</si>
  <si>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</si>
  <si>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</si>
  <si>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</si>
  <si>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</si>
  <si>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</si>
  <si>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</si>
  <si>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</si>
  <si>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</si>
  <si>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</si>
  <si>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</si>
  <si>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</si>
  <si>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</si>
  <si>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</si>
  <si>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</si>
  <si>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</si>
  <si>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</si>
  <si>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</si>
  <si>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</si>
  <si>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</si>
  <si>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</si>
  <si>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</si>
  <si>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</si>
  <si>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</si>
  <si>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</si>
  <si>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</si>
  <si>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</si>
  <si>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</si>
  <si>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</si>
  <si>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</si>
  <si>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</si>
  <si>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</si>
  <si>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</si>
  <si>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</si>
  <si>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</si>
  <si>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</si>
  <si>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</si>
  <si>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</si>
  <si>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</si>
  <si>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</si>
  <si>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</si>
  <si>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</si>
  <si>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</si>
  <si>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</si>
  <si>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</si>
  <si>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</si>
  <si>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</si>
  <si>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</si>
  <si>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</si>
  <si>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</si>
  <si>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</si>
  <si>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</si>
  <si>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</si>
  <si>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</si>
  <si>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</si>
  <si>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</si>
  <si>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</si>
  <si>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</si>
  <si>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</si>
  <si>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</si>
  <si>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</si>
  <si>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</si>
  <si>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</si>
  <si>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</si>
  <si>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</si>
  <si>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</si>
  <si>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</si>
  <si>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</si>
  <si>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</si>
  <si>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</si>
  <si>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</si>
  <si>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</si>
  <si>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</si>
  <si>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</si>
  <si>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</si>
  <si>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</si>
  <si>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</si>
  <si>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</si>
  <si>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</si>
  <si>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</si>
  <si>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</si>
  <si>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</si>
  <si>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</si>
  <si>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</si>
  <si>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</si>
  <si>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</si>
  <si>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</si>
  <si>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</si>
  <si>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</si>
  <si>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</si>
  <si>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</si>
  <si>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</si>
  <si>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</si>
  <si>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</si>
  <si>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</si>
  <si>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</si>
  <si>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</si>
  <si>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</si>
  <si>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</si>
  <si>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</si>
  <si>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</si>
  <si>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</si>
  <si>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</si>
  <si>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</si>
  <si>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</si>
  <si>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</si>
  <si>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</si>
  <si>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</si>
  <si>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</si>
  <si>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</si>
  <si>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</si>
  <si>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</si>
  <si>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</si>
  <si>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</si>
  <si>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</si>
  <si>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</si>
  <si>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</si>
  <si>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</si>
  <si>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</si>
  <si>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</si>
  <si>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</si>
  <si>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</si>
  <si>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</si>
  <si>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</si>
  <si>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</si>
  <si>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</si>
  <si>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</si>
  <si>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</si>
  <si>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</si>
  <si>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</si>
  <si>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</si>
  <si>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</si>
  <si>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</si>
  <si>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</si>
  <si>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</si>
  <si>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</si>
  <si>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</si>
  <si>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</si>
  <si>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</si>
  <si>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</si>
  <si>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</si>
  <si>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</si>
  <si>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</si>
  <si>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</si>
  <si>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</si>
  <si>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</si>
  <si>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</si>
  <si>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</si>
  <si>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</si>
  <si>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</si>
  <si>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</si>
  <si>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</si>
  <si>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</si>
  <si>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</si>
  <si>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</si>
  <si>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</si>
  <si>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</si>
  <si>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</si>
  <si>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</si>
  <si>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</si>
  <si>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</si>
  <si>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</si>
  <si>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</si>
  <si>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</si>
  <si>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</si>
  <si>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</si>
  <si>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</si>
  <si>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</si>
  <si>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</si>
  <si>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</si>
  <si>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</si>
  <si>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</si>
  <si>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</si>
  <si>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</si>
  <si>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</si>
  <si>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</si>
  <si>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</si>
  <si>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</si>
  <si>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</si>
  <si>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</si>
  <si>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</si>
  <si>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</si>
  <si>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</si>
  <si>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</si>
  <si>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</si>
  <si>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</si>
  <si>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</si>
  <si>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</si>
  <si>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</si>
  <si>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</si>
  <si>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</si>
  <si>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</si>
  <si>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</si>
  <si>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</si>
  <si>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</si>
  <si>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</si>
  <si>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</si>
  <si>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</si>
  <si>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</si>
  <si>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</si>
  <si>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</si>
  <si>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</si>
  <si>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</si>
  <si>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</si>
  <si>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</si>
  <si>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</si>
  <si>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</si>
  <si>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</si>
  <si>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</si>
  <si>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</si>
  <si>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</si>
  <si>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</si>
  <si>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</si>
  <si>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</si>
  <si>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</si>
  <si>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</si>
  <si>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</si>
  <si>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</si>
  <si>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</si>
  <si>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</si>
  <si>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</si>
  <si>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</si>
  <si>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</si>
  <si>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</si>
  <si>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</si>
  <si>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</si>
  <si>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</si>
  <si>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</si>
  <si>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</si>
  <si>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</si>
  <si>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</si>
  <si>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</si>
  <si>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</si>
  <si>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</si>
  <si>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</si>
  <si>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</si>
  <si>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</si>
  <si>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</si>
  <si>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</si>
  <si>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</si>
  <si>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</si>
  <si>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</si>
  <si>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</si>
  <si>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</si>
  <si>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</si>
  <si>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</si>
  <si>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</si>
  <si>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</si>
  <si>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</si>
  <si>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</si>
  <si>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</si>
  <si>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</si>
  <si>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</si>
  <si>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</si>
  <si>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</si>
  <si>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</si>
  <si>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</si>
  <si>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</si>
  <si>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</si>
  <si>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</si>
  <si>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</si>
  <si>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</si>
  <si>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</si>
  <si>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</si>
  <si>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</si>
  <si>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</si>
  <si>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</si>
  <si>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</si>
  <si>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</si>
  <si>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</si>
  <si>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</si>
  <si>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</si>
  <si>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</si>
  <si>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</si>
  <si>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</si>
  <si>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</si>
  <si>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</si>
  <si>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</si>
  <si>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</si>
  <si>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</si>
  <si>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</si>
  <si>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</si>
  <si>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</si>
  <si>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</si>
  <si>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</si>
  <si>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</si>
  <si>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</si>
  <si>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</si>
  <si>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</si>
  <si>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</si>
  <si>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</si>
  <si>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</si>
  <si>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</si>
  <si>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</si>
  <si>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</si>
  <si>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</si>
  <si>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</si>
  <si>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</si>
  <si>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</si>
  <si>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</si>
  <si>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</si>
  <si>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</si>
  <si>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</si>
  <si>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</si>
  <si>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</si>
  <si>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</si>
  <si>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</si>
  <si>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</si>
  <si>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</si>
  <si>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</si>
  <si>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</si>
  <si>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</si>
  <si>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</si>
  <si>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</si>
  <si>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</si>
  <si>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</si>
  <si>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</si>
  <si>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</si>
  <si>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</si>
  <si>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</si>
  <si>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</si>
  <si>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</si>
  <si>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</si>
  <si>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</si>
  <si>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</si>
  <si>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</si>
  <si>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</si>
  <si>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</si>
  <si>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</si>
  <si>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</si>
  <si>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</si>
  <si>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</si>
  <si>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</si>
  <si>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</si>
  <si>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</si>
  <si>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</si>
  <si>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</si>
  <si>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</si>
  <si>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</si>
  <si>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</si>
  <si>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</si>
  <si>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</si>
  <si>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</si>
  <si>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</si>
  <si>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</si>
  <si>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</si>
  <si>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</si>
  <si>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</si>
  <si>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</si>
  <si>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</si>
  <si>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</si>
  <si>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</si>
  <si>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</si>
  <si>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</si>
  <si>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</si>
  <si>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</si>
  <si>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</si>
  <si>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</si>
  <si>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</si>
  <si>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</si>
  <si>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</si>
  <si>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</si>
  <si>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</si>
  <si>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</si>
  <si>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</si>
  <si>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</si>
  <si>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</si>
  <si>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</si>
  <si>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</si>
  <si>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</si>
  <si>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</si>
  <si>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</si>
  <si>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</si>
  <si>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</si>
  <si>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</si>
  <si>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</si>
  <si>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</si>
  <si>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</si>
  <si>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</si>
  <si>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</si>
  <si>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</si>
  <si>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</si>
  <si>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</si>
  <si>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</si>
  <si>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</si>
  <si>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</si>
  <si>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</si>
  <si>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</si>
  <si>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</si>
  <si>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</si>
  <si>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</si>
  <si>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</si>
  <si>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</si>
  <si>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</si>
  <si>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</si>
  <si>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</si>
  <si>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</si>
  <si>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</si>
  <si>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</si>
  <si>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</si>
  <si>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</si>
  <si>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</si>
  <si>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</si>
  <si>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</si>
  <si>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</si>
  <si>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</si>
  <si>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</si>
  <si>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</si>
  <si>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</si>
  <si>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</si>
  <si>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</si>
  <si>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</si>
  <si>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</si>
  <si>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</si>
  <si>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</si>
  <si>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</si>
  <si>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</si>
  <si>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</si>
  <si>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</si>
  <si>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</si>
  <si>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</si>
  <si>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</si>
  <si>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</si>
  <si>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</si>
  <si>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</si>
  <si>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</si>
  <si>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</si>
  <si>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</si>
  <si>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</si>
  <si>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</si>
  <si>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</si>
  <si>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</si>
  <si>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</si>
  <si>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</si>
  <si>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</si>
  <si>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</si>
  <si>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</si>
  <si>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</si>
  <si>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</si>
  <si>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</si>
  <si>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</si>
  <si>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</si>
  <si>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</si>
  <si>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</si>
  <si>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</si>
  <si>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</si>
  <si>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</si>
  <si>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</si>
  <si>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</si>
  <si>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</si>
  <si>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</si>
  <si>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</si>
  <si>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</si>
  <si>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</si>
  <si>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</si>
  <si>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</si>
  <si>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</si>
  <si>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</si>
  <si>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</si>
  <si>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</si>
  <si>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</si>
  <si>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</si>
  <si>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</si>
  <si>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</si>
  <si>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</si>
  <si>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</si>
  <si>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</si>
  <si>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</si>
  <si>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</si>
  <si>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</si>
  <si>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</si>
  <si>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</si>
  <si>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</si>
  <si>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</si>
  <si>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</si>
  <si>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</si>
  <si>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</si>
  <si>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</si>
  <si>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</si>
  <si>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</si>
  <si>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</si>
  <si>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</si>
  <si>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</si>
  <si>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</si>
  <si>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</si>
  <si>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</si>
  <si>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</si>
  <si>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</si>
  <si>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</si>
  <si>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</si>
  <si>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</si>
  <si>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</si>
  <si>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</si>
  <si>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</si>
  <si>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</si>
  <si>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</si>
  <si>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</si>
  <si>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</si>
  <si>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</si>
  <si>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</si>
  <si>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</si>
  <si>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</si>
  <si>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</si>
  <si>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</si>
  <si>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</si>
  <si>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</si>
  <si>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</si>
  <si>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</si>
  <si>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</si>
  <si>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</si>
  <si>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</si>
  <si>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</si>
  <si>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</si>
  <si>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</si>
  <si>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</si>
  <si>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</si>
  <si>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</si>
  <si>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</si>
  <si>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</si>
  <si>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</si>
  <si>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</si>
  <si>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</si>
  <si>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</si>
  <si>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</si>
  <si>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</si>
  <si>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</si>
  <si>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</si>
  <si>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</si>
  <si>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</si>
  <si>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</si>
  <si>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</si>
  <si>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</si>
  <si>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</si>
  <si>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</si>
  <si>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</si>
  <si>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</si>
  <si>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</si>
  <si>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</si>
  <si>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</si>
  <si>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</si>
  <si>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</si>
  <si>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</si>
  <si>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</si>
  <si>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</si>
  <si>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</si>
  <si>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</si>
  <si>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</si>
  <si>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</si>
  <si>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</si>
  <si>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</si>
  <si>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</si>
  <si>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</si>
  <si>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</si>
  <si>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</si>
  <si>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</si>
  <si>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</si>
  <si>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</si>
  <si>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</si>
  <si>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</si>
  <si>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</si>
  <si>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</si>
  <si>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</si>
  <si>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</si>
  <si>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</si>
  <si>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</si>
  <si>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</si>
  <si>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</si>
  <si>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</si>
  <si>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</si>
  <si>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</si>
  <si>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</si>
  <si>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</si>
  <si>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</si>
  <si>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</si>
  <si>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</si>
  <si>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</si>
  <si>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</si>
  <si>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</si>
  <si>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</si>
  <si>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</si>
  <si>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</si>
  <si>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</si>
  <si>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</si>
  <si>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</si>
  <si>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</si>
  <si>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</si>
  <si>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</si>
  <si>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</si>
  <si>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</si>
  <si>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</si>
  <si>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</si>
  <si>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</si>
  <si>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</si>
  <si>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</si>
  <si>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</si>
  <si>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</si>
  <si>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</si>
  <si>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</si>
  <si>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</si>
  <si>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</si>
  <si>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</si>
  <si>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</si>
  <si>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</si>
  <si>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</si>
  <si>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</si>
  <si>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</si>
  <si>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</si>
  <si>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</si>
  <si>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</si>
  <si>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</si>
  <si>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</si>
  <si>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</si>
  <si>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</si>
  <si>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</si>
  <si>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</si>
  <si>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</si>
  <si>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</si>
  <si>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</si>
  <si>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</si>
  <si>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</si>
  <si>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</si>
  <si>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</si>
  <si>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</si>
  <si>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</si>
  <si>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</si>
  <si>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</si>
  <si>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</si>
  <si>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</si>
  <si>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</si>
  <si>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</si>
  <si>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</si>
  <si>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</si>
  <si>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</si>
  <si>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</si>
  <si>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</si>
  <si>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</si>
  <si>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</si>
  <si>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</si>
  <si>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</si>
  <si>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</si>
  <si>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</si>
  <si>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</si>
  <si>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</si>
  <si>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</si>
  <si>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</si>
  <si>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</si>
  <si>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</si>
  <si>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</si>
  <si>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</si>
  <si>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</si>
  <si>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</si>
  <si>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</si>
  <si>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</si>
  <si>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</si>
  <si>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</si>
  <si>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</si>
  <si>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</si>
  <si>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</si>
  <si>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</si>
  <si>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</si>
  <si>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</si>
  <si>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</si>
  <si>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</si>
  <si>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</si>
  <si>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</si>
  <si>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</si>
  <si>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</si>
  <si>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</si>
  <si>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</si>
  <si>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</si>
  <si>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</si>
  <si>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</si>
  <si>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</si>
  <si>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</si>
  <si>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</si>
  <si>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</si>
  <si>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</si>
  <si>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</si>
  <si>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</si>
  <si>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</si>
  <si>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</si>
  <si>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</si>
  <si>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</si>
  <si>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</si>
  <si>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</si>
  <si>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</si>
  <si>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</si>
  <si>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</si>
  <si>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</si>
  <si>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</si>
  <si>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</si>
  <si>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</si>
  <si>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</si>
  <si>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</si>
  <si>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</si>
  <si>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</si>
  <si>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</si>
  <si>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</si>
  <si>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</si>
  <si>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</si>
  <si>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</si>
  <si>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</si>
  <si>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</si>
  <si>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</si>
  <si>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</si>
  <si>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</si>
  <si>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</si>
  <si>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</si>
  <si>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</si>
  <si>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</si>
  <si>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</si>
  <si>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</si>
  <si>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</si>
  <si>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</si>
  <si>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</si>
  <si>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</si>
  <si>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</si>
  <si>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</si>
  <si>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</si>
  <si>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</si>
  <si>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</si>
  <si>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</si>
  <si>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</si>
  <si>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</si>
  <si>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</si>
  <si>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</si>
  <si>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</si>
  <si>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</si>
  <si>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</si>
  <si>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</si>
  <si>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</si>
  <si>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</si>
  <si>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</si>
  <si>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</si>
  <si>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</si>
  <si>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</si>
  <si>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</si>
  <si>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</si>
  <si>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</si>
  <si>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</si>
  <si>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</si>
  <si>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</si>
  <si>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</si>
  <si>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</si>
  <si>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</si>
  <si>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</si>
  <si>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</si>
  <si>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</si>
  <si>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</si>
  <si>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</si>
  <si>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</si>
  <si>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</si>
  <si>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</si>
  <si>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</si>
  <si>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</si>
  <si>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</si>
  <si>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</si>
  <si>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</si>
  <si>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</si>
  <si>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</si>
  <si>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</si>
  <si>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</si>
  <si>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</si>
  <si>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</si>
  <si>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</si>
  <si>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</si>
  <si>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</si>
  <si>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</si>
  <si>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</si>
  <si>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</si>
  <si>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</si>
  <si>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</si>
  <si>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</si>
  <si>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</si>
  <si>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</si>
  <si>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</si>
  <si>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</si>
  <si>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</si>
  <si>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</si>
  <si>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</si>
  <si>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</si>
  <si>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</si>
  <si>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</si>
  <si>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</si>
  <si>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</si>
  <si>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</si>
  <si>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</si>
  <si>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</si>
  <si>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</si>
  <si>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</si>
  <si>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</si>
  <si>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</si>
  <si>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</si>
  <si>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</si>
  <si>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</si>
  <si>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</si>
  <si>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</si>
  <si>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</si>
  <si>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</si>
  <si>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</si>
  <si>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</si>
  <si>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</si>
  <si>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</si>
  <si>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</si>
  <si>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</si>
  <si>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</si>
  <si>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</si>
  <si>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</si>
  <si>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</si>
  <si>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</si>
  <si>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</si>
  <si>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</si>
  <si>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</si>
  <si>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</si>
  <si>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</si>
  <si>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</si>
  <si>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</si>
  <si>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</si>
  <si>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</si>
  <si>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</si>
  <si>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</si>
  <si>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</si>
  <si>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</si>
  <si>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</si>
  <si>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</si>
  <si>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</si>
  <si>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</si>
  <si>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</si>
  <si>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</si>
  <si>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</si>
  <si>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</si>
  <si>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</si>
  <si>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</si>
  <si>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</si>
  <si>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</si>
  <si>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</si>
  <si>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</si>
  <si>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</si>
  <si>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</si>
  <si>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</si>
  <si>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</si>
  <si>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</si>
  <si>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</si>
  <si>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</si>
  <si>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</si>
  <si>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</si>
  <si>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</si>
  <si>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</si>
  <si>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</si>
  <si>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</si>
  <si>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</si>
  <si>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</si>
  <si>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</si>
  <si>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</si>
  <si>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</si>
  <si>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</si>
  <si>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</si>
  <si>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</si>
  <si>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</si>
  <si>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</si>
  <si>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</si>
  <si>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</si>
  <si>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</si>
  <si>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</si>
  <si>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</si>
  <si>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</si>
  <si>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</si>
  <si>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</si>
  <si>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</si>
  <si>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</si>
  <si>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</si>
  <si>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</si>
  <si>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</si>
  <si>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</si>
  <si>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</si>
  <si>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</si>
  <si>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</si>
  <si>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</si>
  <si>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</si>
  <si>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</si>
  <si>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</si>
  <si>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</si>
  <si>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</si>
  <si>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</si>
  <si>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</si>
  <si>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</si>
  <si>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</si>
  <si>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</si>
  <si>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</si>
  <si>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</si>
  <si>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</si>
  <si>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</si>
  <si>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</si>
  <si>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</si>
  <si>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</si>
  <si>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</si>
  <si>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</si>
  <si>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</si>
  <si>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</si>
  <si>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</si>
  <si>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</si>
  <si>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</si>
  <si>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</si>
  <si>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</si>
  <si>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</si>
  <si>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</si>
  <si>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</si>
  <si>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</si>
  <si>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</si>
  <si>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</si>
  <si>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</si>
  <si>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</si>
  <si>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</si>
  <si>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</si>
  <si>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</si>
  <si>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</si>
  <si>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</si>
  <si>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</si>
  <si>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</si>
  <si>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</si>
  <si>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</si>
  <si>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</si>
  <si>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</si>
  <si>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</si>
  <si>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</si>
  <si>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</si>
  <si>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</si>
  <si>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</si>
  <si>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</si>
  <si>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</si>
  <si>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</si>
  <si>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</si>
  <si>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</si>
  <si>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</si>
  <si>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</si>
  <si>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</si>
  <si>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</si>
  <si>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</si>
  <si>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</si>
  <si>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</si>
  <si>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</si>
  <si>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</si>
  <si>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</si>
  <si>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</si>
  <si>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</si>
  <si>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</si>
  <si>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</si>
  <si>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</si>
  <si>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</si>
  <si>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</si>
  <si>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</si>
  <si>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</si>
  <si>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</si>
  <si>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</si>
  <si>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</si>
  <si>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</si>
  <si>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</si>
  <si>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</si>
  <si>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</si>
  <si>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</si>
  <si>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</si>
  <si>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</si>
  <si>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</si>
  <si>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</si>
  <si>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</si>
  <si>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</si>
  <si>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</si>
  <si>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</si>
  <si>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</si>
  <si>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</si>
  <si>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</si>
  <si>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</si>
  <si>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</si>
  <si>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</si>
  <si>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</si>
  <si>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</si>
  <si>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</si>
  <si>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</si>
  <si>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</si>
  <si>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</si>
  <si>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</si>
  <si>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</si>
  <si>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</si>
  <si>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</si>
  <si>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</si>
  <si>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</si>
  <si>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</si>
  <si>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</si>
  <si>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</si>
  <si>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</si>
  <si>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</si>
  <si>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</si>
  <si>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</si>
  <si>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</si>
  <si>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</si>
  <si>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</si>
  <si>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</si>
  <si>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</si>
  <si>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</si>
  <si>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</si>
  <si>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</si>
  <si>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</si>
  <si>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</si>
  <si>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</si>
  <si>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</si>
  <si>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</si>
  <si>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</si>
  <si>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</si>
  <si>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</si>
  <si>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</si>
  <si>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</si>
  <si>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</si>
  <si>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</si>
  <si>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</si>
  <si>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</si>
  <si>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</si>
  <si>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</si>
  <si>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</si>
  <si>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</si>
  <si>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</si>
  <si>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</si>
  <si>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</si>
  <si>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</si>
  <si>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</si>
  <si>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</si>
  <si>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</si>
  <si>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</si>
  <si>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</si>
  <si>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</si>
  <si>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</si>
  <si>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</si>
  <si>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</si>
  <si>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</si>
  <si>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</si>
  <si>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</si>
  <si>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</si>
  <si>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</si>
  <si>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</si>
  <si>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</si>
  <si>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</si>
  <si>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</si>
  <si>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</si>
  <si>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</si>
  <si>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</si>
  <si>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</si>
  <si>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</si>
  <si>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</si>
  <si>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</si>
  <si>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</si>
  <si>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</si>
  <si>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</si>
  <si>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</si>
  <si>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</si>
  <si>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</si>
  <si>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</si>
  <si>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</si>
  <si>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</si>
  <si>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</si>
  <si>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</si>
  <si>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</si>
  <si>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</si>
  <si>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</si>
  <si>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</si>
  <si>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</si>
  <si>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</si>
  <si>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</si>
  <si>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</si>
  <si>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</si>
  <si>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</si>
  <si>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</si>
  <si>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</si>
  <si>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</si>
  <si>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</si>
  <si>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</si>
  <si>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</si>
  <si>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</si>
  <si>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</si>
  <si>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</si>
  <si>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</si>
  <si>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</si>
  <si>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</si>
  <si>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</si>
  <si>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</si>
  <si>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</si>
  <si>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</si>
  <si>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</si>
  <si>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</si>
  <si>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</si>
  <si>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</si>
  <si>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</si>
  <si>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</si>
  <si>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</si>
  <si>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</si>
  <si>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</si>
  <si>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</si>
  <si>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</si>
  <si>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</si>
  <si>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</si>
  <si>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</si>
  <si>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</si>
  <si>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</si>
  <si>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</si>
  <si>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</si>
  <si>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</si>
  <si>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</si>
  <si>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</si>
  <si>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</si>
  <si>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</si>
  <si>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</si>
  <si>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</si>
  <si>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</si>
  <si>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</si>
  <si>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</si>
  <si>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</si>
  <si>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</si>
  <si>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</si>
  <si>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</si>
  <si>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</si>
  <si>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</si>
  <si>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</si>
  <si>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</si>
  <si>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</si>
  <si>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</si>
  <si>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</si>
  <si>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</si>
  <si>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</si>
  <si>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</si>
  <si>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</si>
  <si>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</si>
  <si>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</si>
  <si>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</si>
  <si>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</si>
  <si>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</si>
  <si>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</si>
  <si>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</si>
  <si>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</si>
  <si>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</si>
  <si>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</si>
  <si>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</si>
  <si>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</si>
  <si>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</si>
  <si>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</si>
  <si>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</si>
  <si>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</si>
  <si>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</si>
  <si>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</si>
  <si>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</si>
  <si>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</si>
  <si>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</si>
  <si>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</si>
  <si>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</si>
  <si>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</si>
  <si>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</si>
  <si>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</si>
  <si>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</si>
  <si>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</si>
  <si>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</si>
  <si>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</si>
  <si>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</si>
  <si>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</si>
  <si>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</si>
  <si>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</si>
  <si>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</si>
  <si>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</si>
  <si>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</si>
  <si>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</si>
  <si>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</si>
  <si>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</si>
  <si>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</si>
  <si>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</si>
  <si>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</si>
  <si>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</si>
  <si>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</si>
  <si>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</si>
  <si>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</si>
  <si>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</si>
  <si>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</si>
  <si>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</si>
  <si>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</si>
  <si>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</si>
  <si>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</si>
  <si>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</si>
  <si>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</si>
  <si>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</si>
  <si>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</si>
  <si>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</si>
  <si>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</si>
  <si>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</si>
  <si>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</si>
  <si>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</si>
  <si>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</si>
  <si>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</si>
  <si>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</si>
  <si>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</si>
  <si>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</si>
  <si>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</si>
  <si>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</si>
  <si>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</si>
  <si>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</si>
  <si>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</si>
  <si>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</si>
  <si>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</si>
  <si>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</si>
  <si>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</si>
  <si>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</si>
  <si>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</si>
  <si>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</si>
  <si>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</si>
  <si>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</si>
  <si>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</si>
  <si>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</si>
  <si>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</si>
  <si>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</si>
  <si>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</si>
  <si>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</si>
  <si>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</si>
  <si>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</si>
  <si>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</si>
  <si>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</si>
  <si>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</si>
  <si>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</si>
  <si>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</si>
  <si>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</si>
  <si>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</si>
  <si>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</si>
  <si>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</si>
  <si>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</si>
  <si>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</si>
  <si>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</si>
  <si>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</si>
  <si>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</si>
  <si>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</si>
  <si>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</si>
  <si>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</si>
  <si>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</si>
  <si>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</si>
  <si>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</si>
  <si>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</si>
  <si>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</si>
  <si>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</si>
  <si>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</si>
  <si>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</si>
  <si>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</si>
  <si>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</si>
  <si>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</si>
  <si>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</si>
  <si>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</si>
  <si>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</si>
  <si>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</si>
  <si>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</si>
  <si>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</si>
  <si>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</si>
  <si>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</si>
  <si>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</si>
  <si>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</si>
  <si>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</si>
  <si>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</si>
  <si>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</si>
  <si>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</si>
  <si>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</si>
  <si>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</si>
  <si>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</si>
  <si>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</si>
  <si>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</si>
  <si>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</si>
  <si>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</si>
  <si>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</si>
  <si>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</si>
  <si>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</si>
  <si>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</si>
  <si>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</si>
  <si>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</si>
  <si>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</si>
  <si>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</si>
  <si>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</si>
  <si>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</si>
  <si>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</si>
  <si>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</si>
  <si>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</si>
  <si>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</si>
  <si>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</si>
  <si>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</si>
  <si>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</si>
  <si>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</si>
  <si>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</si>
  <si>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</si>
  <si>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</si>
  <si>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</si>
  <si>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</si>
  <si>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</si>
  <si>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</si>
  <si>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</si>
  <si>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</si>
  <si>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</si>
  <si>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</si>
  <si>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</si>
  <si>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</si>
  <si>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</si>
  <si>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</si>
  <si>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</si>
  <si>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</si>
  <si>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</si>
  <si>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</si>
  <si>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</si>
  <si>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</si>
  <si>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</si>
  <si>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</si>
  <si>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</si>
  <si>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</si>
  <si>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</si>
  <si>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</si>
  <si>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</si>
  <si>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</si>
  <si>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</si>
  <si>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</si>
  <si>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</si>
  <si>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</si>
  <si>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</si>
  <si>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</si>
  <si>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</si>
  <si>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</si>
  <si>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</si>
  <si>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</si>
  <si>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</si>
  <si>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</si>
  <si>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</si>
  <si>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</si>
  <si>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</si>
  <si>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</si>
  <si>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</si>
  <si>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</si>
  <si>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</si>
  <si>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</si>
  <si>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</si>
  <si>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</si>
  <si>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</si>
  <si>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</si>
  <si>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</si>
  <si>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</si>
  <si>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</si>
  <si>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</si>
  <si>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</si>
  <si>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</si>
  <si>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</si>
  <si>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</si>
  <si>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</si>
  <si>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</si>
  <si>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</si>
  <si>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</si>
  <si>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</si>
  <si>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</si>
  <si>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</si>
  <si>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</si>
  <si>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</si>
  <si>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</si>
  <si>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</si>
  <si>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</si>
  <si>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</si>
  <si>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</si>
  <si>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</si>
  <si>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</si>
  <si>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</si>
  <si>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</si>
  <si>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</si>
  <si>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</si>
  <si>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</si>
  <si>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</si>
  <si>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</si>
  <si>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</si>
  <si>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</si>
  <si>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</si>
  <si>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</si>
  <si>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</si>
  <si>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</si>
  <si>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</si>
  <si>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</si>
  <si>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</si>
  <si>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</si>
  <si>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</si>
  <si>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</si>
  <si>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</si>
  <si>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</si>
  <si>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</si>
  <si>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</si>
  <si>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</si>
  <si>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</si>
  <si>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</si>
  <si>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</si>
  <si>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</si>
  <si>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</si>
  <si>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</si>
  <si>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</si>
  <si>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</si>
  <si>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</si>
  <si>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</si>
  <si>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</si>
  <si>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</si>
  <si>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</si>
  <si>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</si>
  <si>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</si>
  <si>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</si>
  <si>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</si>
  <si>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</si>
  <si>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</si>
  <si>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</si>
  <si>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</si>
  <si>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</si>
  <si>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</si>
  <si>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</si>
  <si>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</si>
  <si>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</si>
  <si>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</si>
  <si>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</si>
  <si>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</si>
  <si>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</si>
  <si>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</si>
  <si>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</si>
  <si>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</si>
  <si>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</si>
  <si>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</si>
  <si>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</si>
  <si>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</si>
  <si>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</si>
  <si>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</si>
  <si>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</si>
  <si>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</si>
  <si>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</si>
  <si>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</si>
  <si>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</si>
  <si>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</si>
  <si>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</si>
  <si>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</si>
  <si>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</si>
  <si>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</si>
  <si>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</si>
  <si>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</si>
  <si>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</si>
  <si>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</si>
  <si>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</si>
  <si>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</si>
  <si>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</si>
  <si>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</si>
  <si>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</si>
  <si>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</si>
  <si>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</si>
  <si>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</si>
  <si>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</si>
  <si>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</si>
  <si>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</si>
  <si>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</si>
  <si>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</si>
  <si>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</si>
  <si>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</si>
  <si>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</si>
  <si>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</si>
  <si>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</si>
  <si>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</si>
  <si>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</si>
  <si>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</si>
  <si>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</si>
  <si>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</si>
  <si>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</si>
  <si>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</si>
  <si>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</si>
  <si>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</si>
  <si>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</si>
  <si>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</si>
  <si>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</si>
  <si>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</si>
  <si>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</si>
  <si>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</si>
  <si>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</si>
  <si>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</si>
  <si>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</si>
  <si>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</si>
  <si>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</si>
  <si>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</si>
  <si>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</si>
  <si>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</si>
  <si>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</si>
  <si>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</si>
  <si>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</si>
  <si>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</si>
  <si>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</si>
  <si>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</si>
  <si>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</si>
  <si>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</si>
  <si>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</si>
  <si>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</si>
  <si>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</si>
  <si>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</si>
  <si>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</si>
  <si>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</si>
  <si>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</si>
  <si>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</si>
  <si>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</si>
  <si>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</si>
  <si>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</si>
  <si>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</si>
  <si>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</si>
  <si>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</si>
  <si>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</si>
  <si>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</si>
  <si>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</si>
  <si>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</si>
  <si>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</si>
  <si>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</si>
  <si>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</si>
  <si>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</si>
  <si>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</si>
  <si>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</si>
  <si>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</si>
  <si>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</si>
  <si>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</si>
  <si>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</si>
  <si>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</si>
  <si>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</si>
  <si>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</si>
  <si>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</si>
  <si>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</si>
  <si>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</si>
  <si>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</si>
  <si>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</si>
  <si>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</si>
  <si>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</si>
  <si>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</si>
  <si>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</si>
  <si>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</si>
  <si>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</si>
  <si>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</si>
  <si>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</si>
  <si>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</si>
  <si>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</si>
  <si>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</si>
  <si>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</si>
  <si>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</si>
  <si>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</si>
  <si>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</si>
  <si>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</si>
  <si>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</si>
  <si>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</si>
  <si>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</si>
  <si>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</si>
  <si>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</si>
  <si>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</si>
  <si>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</si>
  <si>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</si>
  <si>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</si>
  <si>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</si>
  <si>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</si>
  <si>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</si>
  <si>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</si>
  <si>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</si>
  <si>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</si>
  <si>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</si>
  <si>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</si>
  <si>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</si>
  <si>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</si>
  <si>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</si>
  <si>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</si>
  <si>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</si>
  <si>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</si>
  <si>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</si>
  <si>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</si>
  <si>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</si>
  <si>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</si>
  <si>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</si>
  <si>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</si>
  <si>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</si>
  <si>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</si>
  <si>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</si>
  <si>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</si>
  <si>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</si>
  <si>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</si>
  <si>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</si>
  <si>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</si>
  <si>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</si>
  <si>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</si>
  <si>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</si>
  <si>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</si>
  <si>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</si>
  <si>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</si>
  <si>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</si>
  <si>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</si>
  <si>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</si>
  <si>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</si>
  <si>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</si>
  <si>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</si>
  <si>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</si>
  <si>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</si>
  <si>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</si>
  <si>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</si>
  <si>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</si>
  <si>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</si>
  <si>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</si>
  <si>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</si>
  <si>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</si>
  <si>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</si>
  <si>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</si>
  <si>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</si>
  <si>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</si>
  <si>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</si>
  <si>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</si>
  <si>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</si>
  <si>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</si>
  <si>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</si>
  <si>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</si>
  <si>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</si>
  <si>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</si>
  <si>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</si>
  <si>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</si>
  <si>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</si>
  <si>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</si>
  <si>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</si>
  <si>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</si>
  <si>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</si>
  <si>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</si>
  <si>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</si>
  <si>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</si>
  <si>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</si>
  <si>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</si>
  <si>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</si>
  <si>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</si>
  <si>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</si>
  <si>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</si>
  <si>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</si>
  <si>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</si>
  <si>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</si>
  <si>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</si>
  <si>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</si>
  <si>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</si>
  <si>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</si>
  <si>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</si>
  <si>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</si>
  <si>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</si>
  <si>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</si>
  <si>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</si>
  <si>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</si>
  <si>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</si>
  <si>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</si>
  <si>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</si>
  <si>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</si>
  <si>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</si>
  <si>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</si>
  <si>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</si>
  <si>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</si>
  <si>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</si>
  <si>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</si>
  <si>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</si>
  <si>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</si>
  <si>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</si>
  <si>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</si>
  <si>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</si>
  <si>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</si>
  <si>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</si>
  <si>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</si>
  <si>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</si>
  <si>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</si>
  <si>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</si>
  <si>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</si>
  <si>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</si>
  <si>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</si>
  <si>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</si>
  <si>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</si>
  <si>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</si>
  <si>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</si>
  <si>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</si>
  <si>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</si>
  <si>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</si>
  <si>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</si>
  <si>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</si>
  <si>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</si>
  <si>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</si>
  <si>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</si>
  <si>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</si>
  <si>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</si>
  <si>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</si>
  <si>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</si>
  <si>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</si>
  <si>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</si>
  <si>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</si>
  <si>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</si>
  <si>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</si>
  <si>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</si>
  <si>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</si>
  <si>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</si>
  <si>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</si>
  <si>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</si>
  <si>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</si>
  <si>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</si>
  <si>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</si>
  <si>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</si>
  <si>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</si>
  <si>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</si>
  <si>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</si>
  <si>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</si>
  <si>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</si>
  <si>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</si>
  <si>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</si>
  <si>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</si>
  <si>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</si>
  <si>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</si>
  <si>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</si>
  <si>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</si>
  <si>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</si>
  <si>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</si>
  <si>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</si>
  <si>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</si>
  <si>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</si>
  <si>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</si>
  <si>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</si>
  <si>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</si>
  <si>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</si>
  <si>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</si>
  <si>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</si>
  <si>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</si>
  <si>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</si>
  <si>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</si>
  <si>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</si>
  <si>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</si>
  <si>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</si>
  <si>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</si>
  <si>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</si>
  <si>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</si>
  <si>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</si>
  <si>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</si>
  <si>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</si>
  <si>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</si>
  <si>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</si>
  <si>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</si>
  <si>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</si>
  <si>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</si>
  <si>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</si>
  <si>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</si>
  <si>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</si>
  <si>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</si>
  <si>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</si>
  <si>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</si>
  <si>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</si>
  <si>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</si>
  <si>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</si>
  <si>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</si>
  <si>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</si>
  <si>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</si>
  <si>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</si>
  <si>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</si>
  <si>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</si>
  <si>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</si>
  <si>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</si>
  <si>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</si>
  <si>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</si>
  <si>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</si>
  <si>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</si>
  <si>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</si>
  <si>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</si>
  <si>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</si>
  <si>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</si>
  <si>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</si>
  <si>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</si>
  <si>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</si>
  <si>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</si>
  <si>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</si>
  <si>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</si>
  <si>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</si>
  <si>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</si>
  <si>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</si>
  <si>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</si>
  <si>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</si>
  <si>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</si>
  <si>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</si>
  <si>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</si>
  <si>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</si>
  <si>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</si>
  <si>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</si>
  <si>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</si>
  <si>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</si>
  <si>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</si>
  <si>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</si>
  <si>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</si>
  <si>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</si>
  <si>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</si>
  <si>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</si>
  <si>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</si>
  <si>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</si>
  <si>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</si>
  <si>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</si>
  <si>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</si>
  <si>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</si>
  <si>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</si>
  <si>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</si>
  <si>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</si>
  <si>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</si>
  <si>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</si>
  <si>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</si>
  <si>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</si>
  <si>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</si>
  <si>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</si>
  <si>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</si>
  <si>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</si>
  <si>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</si>
  <si>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</si>
  <si>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</si>
  <si>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</si>
  <si>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</si>
  <si>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</si>
  <si>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</si>
  <si>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</si>
  <si>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</si>
  <si>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</si>
  <si>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</si>
  <si>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</si>
  <si>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</si>
  <si>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</si>
  <si>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</si>
  <si>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</si>
  <si>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</si>
  <si>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</si>
  <si>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</si>
  <si>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</si>
  <si>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</si>
  <si>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</si>
  <si>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</si>
  <si>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</si>
  <si>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</si>
  <si>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</si>
  <si>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</si>
  <si>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</si>
  <si>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</si>
  <si>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</si>
  <si>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</si>
  <si>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</si>
  <si>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</si>
  <si>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</si>
  <si>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</si>
  <si>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</si>
  <si>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</si>
  <si>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</si>
  <si>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</si>
  <si>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</si>
  <si>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</si>
  <si>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</si>
  <si>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</si>
  <si>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</si>
  <si>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</si>
  <si>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</si>
  <si>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</si>
  <si>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</si>
  <si>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</si>
  <si>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</si>
  <si>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</si>
  <si>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</si>
  <si>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</si>
  <si>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</si>
  <si>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</si>
  <si>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</si>
  <si>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</si>
  <si>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</si>
  <si>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</si>
  <si>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</si>
  <si>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</si>
  <si>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</si>
  <si>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</si>
  <si>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</si>
  <si>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</si>
  <si>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</si>
  <si>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</si>
  <si>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</si>
  <si>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</si>
  <si>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</si>
  <si>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</si>
  <si>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</si>
  <si>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</si>
  <si>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</si>
  <si>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</si>
  <si>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</si>
  <si>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</si>
  <si>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</si>
  <si>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</si>
  <si>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</si>
  <si>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</si>
  <si>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</si>
  <si>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</si>
  <si>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</si>
  <si>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</si>
  <si>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</si>
  <si>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</si>
  <si>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</si>
  <si>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</si>
  <si>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</si>
  <si>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</si>
  <si>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</si>
  <si>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</si>
  <si>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</si>
  <si>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</si>
  <si>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</si>
  <si>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</si>
  <si>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</si>
  <si>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</si>
  <si>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</si>
  <si>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</si>
  <si>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</si>
  <si>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</si>
  <si>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</si>
  <si>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</si>
  <si>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</si>
  <si>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</si>
  <si>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</si>
  <si>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</si>
  <si>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</si>
  <si>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</si>
  <si>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</si>
  <si>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</si>
  <si>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</si>
  <si>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</si>
  <si>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</si>
  <si>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</si>
  <si>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</si>
  <si>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</si>
  <si>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</si>
  <si>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</si>
  <si>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</si>
  <si>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</si>
  <si>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</si>
  <si>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</si>
  <si>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</si>
  <si>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</si>
  <si>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</si>
  <si>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</si>
  <si>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</si>
  <si>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</si>
  <si>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</si>
  <si>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</si>
  <si>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</si>
  <si>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</si>
  <si>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</si>
  <si>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</si>
  <si>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</si>
  <si>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</si>
  <si>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</si>
  <si>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</si>
  <si>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</si>
  <si>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</si>
  <si>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</si>
  <si>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</si>
  <si>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</si>
  <si>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</si>
  <si>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</si>
  <si>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</si>
  <si>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</si>
  <si>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</si>
  <si>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</si>
  <si>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</si>
  <si>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</si>
  <si>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</si>
  <si>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</si>
  <si>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</si>
  <si>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</si>
  <si>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</si>
  <si>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</si>
  <si>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</si>
  <si>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</si>
  <si>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</si>
  <si>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</si>
  <si>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</si>
  <si>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</si>
  <si>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</si>
  <si>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</si>
  <si>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</si>
  <si>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</si>
  <si>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</si>
  <si>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</si>
  <si>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</si>
  <si>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</si>
  <si>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</si>
  <si>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</si>
  <si>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</si>
  <si>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</si>
  <si>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</si>
  <si>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</si>
  <si>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</si>
  <si>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</si>
  <si>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</si>
  <si>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</si>
  <si>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</si>
  <si>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</si>
  <si>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</si>
  <si>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</si>
  <si>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</si>
  <si>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</si>
  <si>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</si>
  <si>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</si>
  <si>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</si>
  <si>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</si>
  <si>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</si>
  <si>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</si>
  <si>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</si>
  <si>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</si>
  <si>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</si>
  <si>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</si>
  <si>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</si>
  <si>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</si>
  <si>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</si>
  <si>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</si>
  <si>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</si>
  <si>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</si>
  <si>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</si>
  <si>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</si>
  <si>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</si>
  <si>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</si>
  <si>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</si>
  <si>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</si>
  <si>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</si>
  <si>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</si>
  <si>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</si>
  <si>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</si>
  <si>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</si>
  <si>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</si>
  <si>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</si>
  <si>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</si>
  <si>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</si>
  <si>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</si>
  <si>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</si>
  <si>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</si>
  <si>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</si>
  <si>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</si>
  <si>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</si>
  <si>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</si>
  <si>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</si>
  <si>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</si>
  <si>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</si>
  <si>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</si>
  <si>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</si>
  <si>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</si>
  <si>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</si>
  <si>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</si>
  <si>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</si>
  <si>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</si>
  <si>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</si>
  <si>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</si>
  <si>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</si>
  <si>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</si>
  <si>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</si>
  <si>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</si>
  <si>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</si>
  <si>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</si>
  <si>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</si>
  <si>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</si>
  <si>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</si>
  <si>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</si>
  <si>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</si>
  <si>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</si>
  <si>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</si>
  <si>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</si>
  <si>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</si>
  <si>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</si>
  <si>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</si>
  <si>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</si>
  <si>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</si>
  <si>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</si>
  <si>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</si>
  <si>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</si>
  <si>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</si>
  <si>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</si>
  <si>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</si>
  <si>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</si>
  <si>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</si>
  <si>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</si>
  <si>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</si>
  <si>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</si>
  <si>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</si>
  <si>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</si>
  <si>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</si>
  <si>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</si>
  <si>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</si>
  <si>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</si>
  <si>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</si>
  <si>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</si>
  <si>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</si>
  <si>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</si>
  <si>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</si>
  <si>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</si>
  <si>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</si>
  <si>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</si>
  <si>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</si>
  <si>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</si>
  <si>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</si>
  <si>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</si>
  <si>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</si>
  <si>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</si>
  <si>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</si>
  <si>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</si>
  <si>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</si>
  <si>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</si>
  <si>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</si>
  <si>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</si>
  <si>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</si>
  <si>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</si>
  <si>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</si>
  <si>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</si>
  <si>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</si>
  <si>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</si>
  <si>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</si>
  <si>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</si>
  <si>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</si>
  <si>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</si>
  <si>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</si>
  <si>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</si>
  <si>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</si>
  <si>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</si>
  <si>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</si>
  <si>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</si>
  <si>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</si>
  <si>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</si>
  <si>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</si>
  <si>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</si>
  <si>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</si>
  <si>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</si>
  <si>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</si>
  <si>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</si>
  <si>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</si>
  <si>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</si>
  <si>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</si>
  <si>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</si>
  <si>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</si>
  <si>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</si>
  <si>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</si>
  <si>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</si>
  <si>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</si>
  <si>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</si>
  <si>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</si>
  <si>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</si>
  <si>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</si>
  <si>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</si>
  <si>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</si>
  <si>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</si>
  <si>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</si>
  <si>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</si>
  <si>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</si>
  <si>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</si>
  <si>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</si>
  <si>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</si>
  <si>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</si>
  <si>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</si>
  <si>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</si>
  <si>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</si>
  <si>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</si>
  <si>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</si>
  <si>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</si>
  <si>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</si>
  <si>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</si>
  <si>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</si>
  <si>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</si>
  <si>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</si>
  <si>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</si>
  <si>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</si>
  <si>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</si>
  <si>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</si>
  <si>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</si>
  <si>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</si>
  <si>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</si>
  <si>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</si>
  <si>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</si>
  <si>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</si>
  <si>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</si>
  <si>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</si>
  <si>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</si>
  <si>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</si>
  <si>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</si>
  <si>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</si>
  <si>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</si>
  <si>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</si>
  <si>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</si>
  <si>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</si>
  <si>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</si>
  <si>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</si>
  <si>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</si>
  <si>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</si>
  <si>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</si>
  <si>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</si>
  <si>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</si>
  <si>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</si>
  <si>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</si>
  <si>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</si>
  <si>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</si>
  <si>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</si>
  <si>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</si>
  <si>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</si>
  <si>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</si>
  <si>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</si>
  <si>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</si>
  <si>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</si>
  <si>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</si>
  <si>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</si>
  <si>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</si>
  <si>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</si>
  <si>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</si>
  <si>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</si>
  <si>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</si>
  <si>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</si>
  <si>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</si>
  <si>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</si>
  <si>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</si>
  <si>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</si>
  <si>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</si>
  <si>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</si>
  <si>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</si>
  <si>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</si>
  <si>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</si>
  <si>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</si>
  <si>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</si>
  <si>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</si>
  <si>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</si>
  <si>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</si>
  <si>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</si>
  <si>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</si>
  <si>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</si>
  <si>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</si>
  <si>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</si>
  <si>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</si>
  <si>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</si>
  <si>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</si>
  <si>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</si>
  <si>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</si>
  <si>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</si>
  <si>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</si>
  <si>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</si>
  <si>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</si>
  <si>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</si>
  <si>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</si>
  <si>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</si>
  <si>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</si>
  <si>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</si>
  <si>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</si>
  <si>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</si>
  <si>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</si>
  <si>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</si>
  <si>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</si>
  <si>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</si>
  <si>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</si>
  <si>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</si>
  <si>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</si>
  <si>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</si>
  <si>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</si>
  <si>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</si>
  <si>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</si>
  <si>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</si>
  <si>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</si>
  <si>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</si>
  <si>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</si>
  <si>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</si>
  <si>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</si>
  <si>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</si>
  <si>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</si>
  <si>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</si>
  <si>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</si>
  <si>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</si>
  <si>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</si>
  <si>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</si>
  <si>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</si>
  <si>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</si>
  <si>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</si>
  <si>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</si>
  <si>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</si>
  <si>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</si>
  <si>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</si>
  <si>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</si>
  <si>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</si>
  <si>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</si>
  <si>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</si>
  <si>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</si>
  <si>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</si>
  <si>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</si>
  <si>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</si>
  <si>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</si>
  <si>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</si>
  <si>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</si>
  <si>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</si>
  <si>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</si>
  <si>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</si>
  <si>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</si>
  <si>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</si>
  <si>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</si>
  <si>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</si>
  <si>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</si>
  <si>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</si>
  <si>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</si>
  <si>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</si>
  <si>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</si>
  <si>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</si>
  <si>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</si>
  <si>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</si>
  <si>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</si>
  <si>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</si>
  <si>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</si>
  <si>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</si>
  <si>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</si>
  <si>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</si>
  <si>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</si>
  <si>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</si>
  <si>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</si>
  <si>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</si>
  <si>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</si>
  <si>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</si>
  <si>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</si>
  <si>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</si>
  <si>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</si>
  <si>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</si>
  <si>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</si>
  <si>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</si>
  <si>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</si>
  <si>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</si>
  <si>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</si>
  <si>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</si>
  <si>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</si>
  <si>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</si>
  <si>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</si>
  <si>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</si>
  <si>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</si>
  <si>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</si>
  <si>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</si>
  <si>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</si>
  <si>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</si>
  <si>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</si>
  <si>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</si>
  <si>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</si>
  <si>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</si>
  <si>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</si>
  <si>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</si>
  <si>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</si>
  <si>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</si>
  <si>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</si>
  <si>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</si>
  <si>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</si>
  <si>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</si>
  <si>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</si>
  <si>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</si>
  <si>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</si>
  <si>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</si>
  <si>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</si>
  <si>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</si>
  <si>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</si>
  <si>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</si>
  <si>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</si>
  <si>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</si>
  <si>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</si>
  <si>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</si>
  <si>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</si>
  <si>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</si>
  <si>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</si>
  <si>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</si>
  <si>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</si>
  <si>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</si>
  <si>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</si>
  <si>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</si>
  <si>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</si>
  <si>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</si>
  <si>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</si>
  <si>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</si>
  <si>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</si>
  <si>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</si>
  <si>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</si>
  <si>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</si>
  <si>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</si>
  <si>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</si>
  <si>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</si>
  <si>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</si>
  <si>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</si>
  <si>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</si>
  <si>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</si>
  <si>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</si>
  <si>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</si>
  <si>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</si>
  <si>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</si>
  <si>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</si>
  <si>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</si>
  <si>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</si>
  <si>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</si>
  <si>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</si>
  <si>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</si>
  <si>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</si>
  <si>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</si>
  <si>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</si>
  <si>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</si>
  <si>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</si>
  <si>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</si>
  <si>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</si>
  <si>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</si>
  <si>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</si>
  <si>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</si>
  <si>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</si>
  <si>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</si>
  <si>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</si>
  <si>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</si>
  <si>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</si>
  <si>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</si>
  <si>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</si>
  <si>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</si>
  <si>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</si>
  <si>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</si>
  <si>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</si>
  <si>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</si>
  <si>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</si>
  <si>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</si>
  <si>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</si>
  <si>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</si>
  <si>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</si>
  <si>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</si>
  <si>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</si>
  <si>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</si>
  <si>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</si>
  <si>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</si>
  <si>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</si>
  <si>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</si>
  <si>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</si>
  <si>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</si>
  <si>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</si>
  <si>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</si>
  <si>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</si>
  <si>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</si>
  <si>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</si>
  <si>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</si>
  <si>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</si>
  <si>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</si>
  <si>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</si>
  <si>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</si>
  <si>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</si>
  <si>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</si>
  <si>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</si>
  <si>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</si>
  <si>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</si>
  <si>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</si>
  <si>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</si>
  <si>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</si>
  <si>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</si>
  <si>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</si>
  <si>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</si>
  <si>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</si>
  <si>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</si>
  <si>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</si>
  <si>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</si>
  <si>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</si>
  <si>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</si>
  <si>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</si>
  <si>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</si>
  <si>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</si>
  <si>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</si>
  <si>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</si>
  <si>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</si>
  <si>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</si>
  <si>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</si>
  <si>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</si>
  <si>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</si>
  <si>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</si>
  <si>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</si>
  <si>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</si>
  <si>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</si>
  <si>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</si>
  <si>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</si>
  <si>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</si>
  <si>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</si>
  <si>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</si>
  <si>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</si>
  <si>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</si>
  <si>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</si>
  <si>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</si>
  <si>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</si>
  <si>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</si>
  <si>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</si>
  <si>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</si>
  <si>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</si>
  <si>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</si>
  <si>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</si>
  <si>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</si>
  <si>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</si>
  <si>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</si>
  <si>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</si>
  <si>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</si>
  <si>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</si>
  <si>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</si>
  <si>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</si>
  <si>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</si>
  <si>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</si>
  <si>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</si>
  <si>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</si>
  <si>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</si>
  <si>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</si>
  <si>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</si>
  <si>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</si>
  <si>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</si>
  <si>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</si>
  <si>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</si>
  <si>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</si>
  <si>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</si>
  <si>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</si>
  <si>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</si>
  <si>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</si>
  <si>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</si>
  <si>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</si>
  <si>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</si>
  <si>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</si>
  <si>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</si>
  <si>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</si>
  <si>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</si>
  <si>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</si>
  <si>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</si>
  <si>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</si>
  <si>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</si>
  <si>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</si>
  <si>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</si>
  <si>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</si>
  <si>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</si>
  <si>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</si>
  <si>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</si>
  <si>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</si>
  <si>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</si>
  <si>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</si>
  <si>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</si>
  <si>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</si>
  <si>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</si>
  <si>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</si>
  <si>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</si>
  <si>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</si>
  <si>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</si>
  <si>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</si>
  <si>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</si>
  <si>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</si>
  <si>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</si>
  <si>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</si>
  <si>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</si>
  <si>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</si>
  <si>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</si>
  <si>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</si>
  <si>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</si>
  <si>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</si>
  <si>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</si>
  <si>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</si>
  <si>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</si>
  <si>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</si>
  <si>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</si>
  <si>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</si>
  <si>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</si>
  <si>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</si>
  <si>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</si>
  <si>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</si>
  <si>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</si>
  <si>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</si>
  <si>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</si>
  <si>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</si>
  <si>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</si>
  <si>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</si>
  <si>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</si>
  <si>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</si>
  <si>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</si>
  <si>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</si>
  <si>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</si>
  <si>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</si>
  <si>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</si>
  <si>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</si>
  <si>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</si>
  <si>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</si>
  <si>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</si>
  <si>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</si>
  <si>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</si>
  <si>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</si>
  <si>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</si>
  <si>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</si>
  <si>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</si>
  <si>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</si>
  <si>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</si>
  <si>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</si>
  <si>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</si>
  <si>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</si>
  <si>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</si>
  <si>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</si>
  <si>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</si>
  <si>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</si>
  <si>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</si>
  <si>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</si>
  <si>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</si>
  <si>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</si>
  <si>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</si>
  <si>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</si>
  <si>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</si>
  <si>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</si>
  <si>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</si>
  <si>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</si>
  <si>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</si>
  <si>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</si>
  <si>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</si>
  <si>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</si>
  <si>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</si>
  <si>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</si>
  <si>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</si>
  <si>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</si>
  <si>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</si>
  <si>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</si>
  <si>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</si>
  <si>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</si>
  <si>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</si>
  <si>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</si>
  <si>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</si>
  <si>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</si>
  <si>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</si>
  <si>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</si>
  <si>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</si>
  <si>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</si>
  <si>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</si>
  <si>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</si>
  <si>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</si>
  <si>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</si>
  <si>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</si>
  <si>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</si>
  <si>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</si>
  <si>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</si>
  <si>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</si>
  <si>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</si>
  <si>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</si>
  <si>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</si>
  <si>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</si>
  <si>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</si>
  <si>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</si>
  <si>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</si>
  <si>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</si>
  <si>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</si>
  <si>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</si>
  <si>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</si>
  <si>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</si>
  <si>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</si>
  <si>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</si>
  <si>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</si>
  <si>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</si>
  <si>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</si>
  <si>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</si>
  <si>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</si>
  <si>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</si>
  <si>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</si>
  <si>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</si>
  <si>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</si>
  <si>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</si>
  <si>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</si>
  <si>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</si>
  <si>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</si>
  <si>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</si>
  <si>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</si>
  <si>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</si>
  <si>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</si>
  <si>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</si>
  <si>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</si>
  <si>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</si>
  <si>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</si>
  <si>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</si>
  <si>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</si>
  <si>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</si>
  <si>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</si>
  <si>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</si>
  <si>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</si>
  <si>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</si>
  <si>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</si>
  <si>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</si>
  <si>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</si>
  <si>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</si>
  <si>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</si>
  <si>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</si>
  <si>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</si>
  <si>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</si>
  <si>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</si>
  <si>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</si>
  <si>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</si>
  <si>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</si>
  <si>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</si>
  <si>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</si>
  <si>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</si>
  <si>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</si>
  <si>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</si>
  <si>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</si>
  <si>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</si>
  <si>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</si>
  <si>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</si>
  <si>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</si>
  <si>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</si>
  <si>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</si>
  <si>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</si>
  <si>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</si>
  <si>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</si>
  <si>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</si>
  <si>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</si>
  <si>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</si>
  <si>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</si>
  <si>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</si>
  <si>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</si>
  <si>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</si>
  <si>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</si>
  <si>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</si>
  <si>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</si>
  <si>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</si>
  <si>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</si>
  <si>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</si>
  <si>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</si>
  <si>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</si>
  <si>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</si>
  <si>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</si>
  <si>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</si>
  <si>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</si>
  <si>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</si>
  <si>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</si>
  <si>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</si>
  <si>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</si>
  <si>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</si>
  <si>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</si>
  <si>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</si>
  <si>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</si>
  <si>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</si>
  <si>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</si>
  <si>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</si>
  <si>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</si>
  <si>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</si>
  <si>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</si>
  <si>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</si>
  <si>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</si>
  <si>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</si>
  <si>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</si>
  <si>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</si>
  <si>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</si>
  <si>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</si>
  <si>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</si>
  <si>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</si>
  <si>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</si>
  <si>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</si>
  <si>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</si>
  <si>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</si>
  <si>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</si>
  <si>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</si>
  <si>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</si>
  <si>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</si>
  <si>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</si>
  <si>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</si>
  <si>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</si>
  <si>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</si>
  <si>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</si>
  <si>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</si>
  <si>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</si>
  <si>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</si>
  <si>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</si>
  <si>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</si>
  <si>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</si>
  <si>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</si>
  <si>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</si>
  <si>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</si>
  <si>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</si>
  <si>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</si>
  <si>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</si>
  <si>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</si>
  <si>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</si>
  <si>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</si>
  <si>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</si>
  <si>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</si>
  <si>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</si>
  <si>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</si>
  <si>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</si>
  <si>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</si>
  <si>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</si>
  <si>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</si>
  <si>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</si>
  <si>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</si>
  <si>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</si>
  <si>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</si>
  <si>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</si>
  <si>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</si>
  <si>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</si>
  <si>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</si>
  <si>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</si>
  <si>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</si>
  <si>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</si>
  <si>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</si>
  <si>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</si>
  <si>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</si>
  <si>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</si>
  <si>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</si>
  <si>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</si>
  <si>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</si>
  <si>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</si>
  <si>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</si>
  <si>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</si>
  <si>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</si>
  <si>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</si>
  <si>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</si>
  <si>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</si>
  <si>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</si>
  <si>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</si>
  <si>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</si>
  <si>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</si>
  <si>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</si>
  <si>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</si>
  <si>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</si>
  <si>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</si>
  <si>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</si>
  <si>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</si>
  <si>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</si>
  <si>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</si>
  <si>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</si>
  <si>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</si>
  <si>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</si>
  <si>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</si>
  <si>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</si>
  <si>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</si>
  <si>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</si>
  <si>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</si>
  <si>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</si>
  <si>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</si>
  <si>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</si>
  <si>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</si>
  <si>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</si>
  <si>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</si>
  <si>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</si>
  <si>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</si>
  <si>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</si>
  <si>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</si>
  <si>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</si>
  <si>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</si>
  <si>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</si>
  <si>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</si>
  <si>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</si>
  <si>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</si>
  <si>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</si>
  <si>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</si>
  <si>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</si>
  <si>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</si>
  <si>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</si>
  <si>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</si>
  <si>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</si>
  <si>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</si>
  <si>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</si>
  <si>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</si>
  <si>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</si>
  <si>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</si>
  <si>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</si>
  <si>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</si>
  <si>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</si>
  <si>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</si>
  <si>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</si>
  <si>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</si>
  <si>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</si>
  <si>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</si>
  <si>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</si>
  <si>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</si>
  <si>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</si>
  <si>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</si>
  <si>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</si>
  <si>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</si>
  <si>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</si>
  <si>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</si>
  <si>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</si>
  <si>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</si>
  <si>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</si>
  <si>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</si>
  <si>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</si>
  <si>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</si>
  <si>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</si>
  <si>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</si>
  <si>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</si>
  <si>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</si>
  <si>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</si>
  <si>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</si>
  <si>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</si>
  <si>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</si>
  <si>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</si>
  <si>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</si>
  <si>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</si>
  <si>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</si>
  <si>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</si>
  <si>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</si>
  <si>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</si>
  <si>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</si>
  <si>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</si>
  <si>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</si>
  <si>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</si>
  <si>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</si>
  <si>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</si>
  <si>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</si>
  <si>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</si>
  <si>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</si>
  <si>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</si>
  <si>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</si>
  <si>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</si>
  <si>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</si>
  <si>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</si>
  <si>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</si>
  <si>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</si>
  <si>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</si>
  <si>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</si>
  <si>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</si>
  <si>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</si>
  <si>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</si>
  <si>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</si>
  <si>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</si>
  <si>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</si>
  <si>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</si>
  <si>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</si>
  <si>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</si>
  <si>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</si>
  <si>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</si>
  <si>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</si>
  <si>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</si>
  <si>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</si>
  <si>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</si>
  <si>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</si>
  <si>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</si>
  <si>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</si>
  <si>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</si>
  <si>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</si>
  <si>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</si>
  <si>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</si>
  <si>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</si>
  <si>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</si>
  <si>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</si>
  <si>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</si>
  <si>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</si>
  <si>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</si>
  <si>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</si>
  <si>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</si>
  <si>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</si>
  <si>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</si>
  <si>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</si>
  <si>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</si>
  <si>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</si>
  <si>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</si>
  <si>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</si>
  <si>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</si>
  <si>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</si>
  <si>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</si>
  <si>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</si>
  <si>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</si>
  <si>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</si>
  <si>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</si>
  <si>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</si>
  <si>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</si>
  <si>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</si>
  <si>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</si>
  <si>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</si>
  <si>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</si>
  <si>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</si>
  <si>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</si>
  <si>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</si>
  <si>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</si>
  <si>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</si>
  <si>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</si>
  <si>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</si>
  <si>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</si>
  <si>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</si>
  <si>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</si>
  <si>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</si>
  <si>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</si>
  <si>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</si>
  <si>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</si>
  <si>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</si>
  <si>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</si>
  <si>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</si>
  <si>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</si>
  <si>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</si>
  <si>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</si>
  <si>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</si>
  <si>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</si>
  <si>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</si>
  <si>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</si>
  <si>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</si>
  <si>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</si>
  <si>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</si>
  <si>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</si>
  <si>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</si>
  <si>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</si>
  <si>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</si>
  <si>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</si>
  <si>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</si>
  <si>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</si>
  <si>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</si>
  <si>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</si>
  <si>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</si>
  <si>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</si>
  <si>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</si>
  <si>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</si>
  <si>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</si>
  <si>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</si>
  <si>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</si>
  <si>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</si>
  <si>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</si>
  <si>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</si>
  <si>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</si>
  <si>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</si>
  <si>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</si>
  <si>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</si>
  <si>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</si>
  <si>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</si>
  <si>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</si>
  <si>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</si>
  <si>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</si>
  <si>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</si>
  <si>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</si>
  <si>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</si>
  <si>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</si>
  <si>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</si>
  <si>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</si>
  <si>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</si>
  <si>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</si>
  <si>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</si>
  <si>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</si>
  <si>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</si>
  <si>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</si>
  <si>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</si>
  <si>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</si>
  <si>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</si>
  <si>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</si>
  <si>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</si>
  <si>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</si>
  <si>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</si>
  <si>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</si>
  <si>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</si>
  <si>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</si>
  <si>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</si>
  <si>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</si>
  <si>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</si>
  <si>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</si>
  <si>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</si>
  <si>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</si>
  <si>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</si>
  <si>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</si>
  <si>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</si>
  <si>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</si>
  <si>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</si>
  <si>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</si>
  <si>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</si>
  <si>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</si>
  <si>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</si>
  <si>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</si>
  <si>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</si>
  <si>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</si>
  <si>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</si>
  <si>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</si>
  <si>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</si>
  <si>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</si>
  <si>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</si>
  <si>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</si>
  <si>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</si>
  <si>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</si>
  <si>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</si>
  <si>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</si>
  <si>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</si>
  <si>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</si>
  <si>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</si>
  <si>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</si>
  <si>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</si>
  <si>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</si>
  <si>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</si>
  <si>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</si>
  <si>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</si>
  <si>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</si>
  <si>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</si>
  <si>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</si>
  <si>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</si>
  <si>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</si>
  <si>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</si>
  <si>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</si>
  <si>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</si>
  <si>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</si>
  <si>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</si>
  <si>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</si>
  <si>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</si>
  <si>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</si>
  <si>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</si>
  <si>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</si>
  <si>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</si>
  <si>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</si>
  <si>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</si>
  <si>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</si>
  <si>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</si>
  <si>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</si>
  <si>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</si>
  <si>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</si>
  <si>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</si>
  <si>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</si>
  <si>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</si>
  <si>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</si>
  <si>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</si>
  <si>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</si>
  <si>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</si>
  <si>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</si>
  <si>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</si>
  <si>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</si>
  <si>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</si>
  <si>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</si>
  <si>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</si>
  <si>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</si>
  <si>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</si>
  <si>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</si>
  <si>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</si>
  <si>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</si>
  <si>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</si>
  <si>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</si>
  <si>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</si>
  <si>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</si>
  <si>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</si>
  <si>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</si>
  <si>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</si>
  <si>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</si>
  <si>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</si>
  <si>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</si>
  <si>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</si>
  <si>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</si>
  <si>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</si>
  <si>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</si>
  <si>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</si>
  <si>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</si>
  <si>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</si>
  <si>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</si>
  <si>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</si>
  <si>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</si>
  <si>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</si>
  <si>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</si>
  <si>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</si>
  <si>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</si>
  <si>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</si>
  <si>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</si>
  <si>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</si>
  <si>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</si>
  <si>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</si>
  <si>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</si>
  <si>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</si>
  <si>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</si>
  <si>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</si>
  <si>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</si>
  <si>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</si>
  <si>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</si>
  <si>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</si>
  <si>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</si>
  <si>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</si>
  <si>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</si>
  <si>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</si>
  <si>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</si>
  <si>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</si>
  <si>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</si>
  <si>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</si>
  <si>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</si>
  <si>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</si>
  <si>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</si>
  <si>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</si>
  <si>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</si>
  <si>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</si>
  <si>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</si>
  <si>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</si>
  <si>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</si>
  <si>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</si>
  <si>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</si>
  <si>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</si>
  <si>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</si>
  <si>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</si>
  <si>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</si>
  <si>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</si>
  <si>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</si>
  <si>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</si>
  <si>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</si>
  <si>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</si>
  <si>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</si>
  <si>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</si>
  <si>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</si>
  <si>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</si>
  <si>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</si>
  <si>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</si>
  <si>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</si>
  <si>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</si>
  <si>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</si>
  <si>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</si>
  <si>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</si>
  <si>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</si>
  <si>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</si>
  <si>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</si>
  <si>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</si>
  <si>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</si>
  <si>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</si>
  <si>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</si>
  <si>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</si>
  <si>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</si>
  <si>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</si>
  <si>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</si>
  <si>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</si>
  <si>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</si>
  <si>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</si>
  <si>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</si>
  <si>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</si>
  <si>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</si>
  <si>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</si>
  <si>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</si>
  <si>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</si>
  <si>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</si>
  <si>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</si>
  <si>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</si>
  <si>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</si>
  <si>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</si>
  <si>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</si>
  <si>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</si>
  <si>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</si>
  <si>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</si>
  <si>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</si>
  <si>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</si>
  <si>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</si>
  <si>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</si>
  <si>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</si>
  <si>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</si>
  <si>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</si>
  <si>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</si>
  <si>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</si>
  <si>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</si>
  <si>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</si>
  <si>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</si>
  <si>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</si>
  <si>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</si>
  <si>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</si>
  <si>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</si>
  <si>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</si>
  <si>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</si>
  <si>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</si>
  <si>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</si>
  <si>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</si>
  <si>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</si>
  <si>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</si>
  <si>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</si>
  <si>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</si>
  <si>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</si>
  <si>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</si>
  <si>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</si>
  <si>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</si>
  <si>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</si>
  <si>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</si>
  <si>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</si>
  <si>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</si>
  <si>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</si>
  <si>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</si>
  <si>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</si>
  <si>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</si>
  <si>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</si>
  <si>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</si>
  <si>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</si>
  <si>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</si>
  <si>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</si>
  <si>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</si>
  <si>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</si>
  <si>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</si>
  <si>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</si>
  <si>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</si>
  <si>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</si>
  <si>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</si>
  <si>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</si>
  <si>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</si>
  <si>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</si>
  <si>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</si>
  <si>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</si>
  <si>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</si>
  <si>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</si>
  <si>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</si>
  <si>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</si>
  <si>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</si>
  <si>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</si>
  <si>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</si>
  <si>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</si>
  <si>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</si>
  <si>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</si>
  <si>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</si>
  <si>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</si>
  <si>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</si>
  <si>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</si>
  <si>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</si>
  <si>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</si>
  <si>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</si>
  <si>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</si>
  <si>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</si>
  <si>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</si>
  <si>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</si>
  <si>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</si>
  <si>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</si>
  <si>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</si>
  <si>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</si>
  <si>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</si>
  <si>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</si>
  <si>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</si>
  <si>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</si>
  <si>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</si>
  <si>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</si>
  <si>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</si>
  <si>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</si>
  <si>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</si>
  <si>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</si>
  <si>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</si>
  <si>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</si>
  <si>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</si>
  <si>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</si>
  <si>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</si>
  <si>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</si>
  <si>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</si>
  <si>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</si>
  <si>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</si>
  <si>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</si>
  <si>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</si>
  <si>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</si>
  <si>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</si>
  <si>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</si>
  <si>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</si>
  <si>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</si>
  <si>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</si>
  <si>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</si>
  <si>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</si>
  <si>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</si>
  <si>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</si>
  <si>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</si>
  <si>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</si>
  <si>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</si>
  <si>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</si>
  <si>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</si>
  <si>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</si>
  <si>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</si>
  <si>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</si>
  <si>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</si>
  <si>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</si>
  <si>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</si>
  <si>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</si>
  <si>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</si>
  <si>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</si>
  <si>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</si>
  <si>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</si>
  <si>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</si>
  <si>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</si>
  <si>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</si>
  <si>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</si>
  <si>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</si>
  <si>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</si>
  <si>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</si>
  <si>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</si>
  <si>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</si>
  <si>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</si>
  <si>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</si>
  <si>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</si>
  <si>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</si>
  <si>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</si>
  <si>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</si>
  <si>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</si>
  <si>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</si>
  <si>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</si>
  <si>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</si>
  <si>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</si>
  <si>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</si>
  <si>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</si>
  <si>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</si>
  <si>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</si>
  <si>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</si>
  <si>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</si>
  <si>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</si>
  <si>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</si>
  <si>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</si>
  <si>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</si>
  <si>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</si>
  <si>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</si>
  <si>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</si>
  <si>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</si>
  <si>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</si>
  <si>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</si>
  <si>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</si>
  <si>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</si>
  <si>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</si>
  <si>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</si>
  <si>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</si>
  <si>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</si>
  <si>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</si>
  <si>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</si>
  <si>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</si>
  <si>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</si>
  <si>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</si>
  <si>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</si>
  <si>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</si>
  <si>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</si>
  <si>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</si>
  <si>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</si>
  <si>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</si>
  <si>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</si>
  <si>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</si>
  <si>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</si>
  <si>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</si>
  <si>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</si>
  <si>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</si>
  <si>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</si>
  <si>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</si>
  <si>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</si>
  <si>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</si>
  <si>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</si>
  <si>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</si>
  <si>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</si>
  <si>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</si>
  <si>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</si>
  <si>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</si>
  <si>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</si>
  <si>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</si>
  <si>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</si>
  <si>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</si>
  <si>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</si>
  <si>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</si>
  <si>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</si>
  <si>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</si>
  <si>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</si>
  <si>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</si>
  <si>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</si>
  <si>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</si>
  <si>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</si>
  <si>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</si>
  <si>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</si>
  <si>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</si>
  <si>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</si>
  <si>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</si>
  <si>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</si>
  <si>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</si>
  <si>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</si>
  <si>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</si>
  <si>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</si>
  <si>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</si>
  <si>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</si>
  <si>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</si>
  <si>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</si>
  <si>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</si>
  <si>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</si>
  <si>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</si>
  <si>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</si>
  <si>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</si>
  <si>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</si>
  <si>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</si>
  <si>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</si>
  <si>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</si>
  <si>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</si>
  <si>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</si>
  <si>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</si>
  <si>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</si>
  <si>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</si>
  <si>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</si>
  <si>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</si>
  <si>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</si>
  <si>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</si>
  <si>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</si>
  <si>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</si>
  <si>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</si>
  <si>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</si>
  <si>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</si>
  <si>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</si>
  <si>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</si>
  <si>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</si>
  <si>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</si>
  <si>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</si>
  <si>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</si>
  <si>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</si>
  <si>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</si>
  <si>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</si>
  <si>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</si>
  <si>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</si>
  <si>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</si>
  <si>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</si>
  <si>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</si>
  <si>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</si>
  <si>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</si>
  <si>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</si>
  <si>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</si>
  <si>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</si>
  <si>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</si>
  <si>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</si>
  <si>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</si>
  <si>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</si>
  <si>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</si>
  <si>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</si>
  <si>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</si>
  <si>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</si>
  <si>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</si>
  <si>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</si>
  <si>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</si>
  <si>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</si>
  <si>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</si>
  <si>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</si>
  <si>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</si>
  <si>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</si>
  <si>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</si>
  <si>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</si>
  <si>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</si>
  <si>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</si>
  <si>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</si>
  <si>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</si>
  <si>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</si>
  <si>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</si>
  <si>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</si>
  <si>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</si>
  <si>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</si>
  <si>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</si>
  <si>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</si>
  <si>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</si>
  <si>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</si>
  <si>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</si>
  <si>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</si>
  <si>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</si>
  <si>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</si>
  <si>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</si>
  <si>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</si>
  <si>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</si>
  <si>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</si>
  <si>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</si>
  <si>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</si>
  <si>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</si>
  <si>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</si>
  <si>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</si>
  <si>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</si>
  <si>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</si>
  <si>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</si>
  <si>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</si>
  <si>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</si>
  <si>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</si>
  <si>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</si>
  <si>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</si>
  <si>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</si>
  <si>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</si>
  <si>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</si>
  <si>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</si>
  <si>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</si>
  <si>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</si>
  <si>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</si>
  <si>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</si>
  <si>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</si>
  <si>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</si>
  <si>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</si>
  <si>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</si>
  <si>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</si>
  <si>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</si>
  <si>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</si>
  <si>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</si>
  <si>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</si>
  <si>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</si>
  <si>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</si>
  <si>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</si>
  <si>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</si>
  <si>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</si>
  <si>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</si>
  <si>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</si>
  <si>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</si>
  <si>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</si>
  <si>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</si>
  <si>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</si>
  <si>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</si>
  <si>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</si>
  <si>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</si>
  <si>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</si>
  <si>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</si>
  <si>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</si>
  <si>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</si>
  <si>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</si>
  <si>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</si>
  <si>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</si>
  <si>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</si>
  <si>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</si>
  <si>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</si>
  <si>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</si>
  <si>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</si>
  <si>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</si>
  <si>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</si>
  <si>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</si>
  <si>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</si>
  <si>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</si>
  <si>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</si>
  <si>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</si>
  <si>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</si>
  <si>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</si>
  <si>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</si>
  <si>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</si>
  <si>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</si>
  <si>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</si>
  <si>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</si>
  <si>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</si>
  <si>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</si>
  <si>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</si>
  <si>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</si>
  <si>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</si>
  <si>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</si>
  <si>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</si>
  <si>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</si>
  <si>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</si>
  <si>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</si>
  <si>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</si>
  <si>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</si>
  <si>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</si>
  <si>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</si>
  <si>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</si>
  <si>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</si>
  <si>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</si>
  <si>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</si>
  <si>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</si>
  <si>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</si>
  <si>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</si>
  <si>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</si>
  <si>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</si>
  <si>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</si>
  <si>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</si>
  <si>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</si>
  <si>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</si>
  <si>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</si>
  <si>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</si>
  <si>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</si>
  <si>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</si>
  <si>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</si>
  <si>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</si>
  <si>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</si>
  <si>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</si>
  <si>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</si>
  <si>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</si>
  <si>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</si>
  <si>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</si>
  <si>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</si>
  <si>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</si>
  <si>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</si>
  <si>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</si>
  <si>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</si>
  <si>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</si>
  <si>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</si>
  <si>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</si>
  <si>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</si>
  <si>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</si>
  <si>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</si>
  <si>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</si>
  <si>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</si>
  <si>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</si>
  <si>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</si>
  <si>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</si>
  <si>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</si>
  <si>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</si>
  <si>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</si>
  <si>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</si>
  <si>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</si>
  <si>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</si>
  <si>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</si>
  <si>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</si>
  <si>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</si>
  <si>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</si>
  <si>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</si>
  <si>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</si>
  <si>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</si>
  <si>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</si>
  <si>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</si>
  <si>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</si>
  <si>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</si>
  <si>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</si>
  <si>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</si>
  <si>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</si>
  <si>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</si>
  <si>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</si>
  <si>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</si>
  <si>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</si>
  <si>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</si>
  <si>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</si>
  <si>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</si>
  <si>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</si>
  <si>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</si>
  <si>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</si>
  <si>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</si>
  <si>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</si>
  <si>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</si>
  <si>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</si>
  <si>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</si>
  <si>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</si>
  <si>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</si>
  <si>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</si>
  <si>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</si>
  <si>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</si>
  <si>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</si>
  <si>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</si>
  <si>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</si>
  <si>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</si>
  <si>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</si>
  <si>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</si>
  <si>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</si>
  <si>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</si>
  <si>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</si>
  <si>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</si>
  <si>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</si>
  <si>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</si>
  <si>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</si>
  <si>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</si>
  <si>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</si>
  <si>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</si>
  <si>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</si>
  <si>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</si>
  <si>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</si>
  <si>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</si>
  <si>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</si>
  <si>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</si>
  <si>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</si>
  <si>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</si>
  <si>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</si>
  <si>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</si>
  <si>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</si>
  <si>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</si>
  <si>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</si>
  <si>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</si>
  <si>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</si>
  <si>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</si>
  <si>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</si>
  <si>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</si>
  <si>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</si>
  <si>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</si>
  <si>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</si>
  <si>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</si>
  <si>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</si>
  <si>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</si>
  <si>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</si>
  <si>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</si>
  <si>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</si>
  <si>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</si>
  <si>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</si>
  <si>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</si>
  <si>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</si>
  <si>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</si>
  <si>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</si>
  <si>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</si>
  <si>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</si>
  <si>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</si>
  <si>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</si>
  <si>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</si>
  <si>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</si>
  <si>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</si>
  <si>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</si>
  <si>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</si>
  <si>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</si>
  <si>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</si>
  <si>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</si>
  <si>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</si>
  <si>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</si>
  <si>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</si>
  <si>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</si>
  <si>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</si>
  <si>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</si>
  <si>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</si>
  <si>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</si>
  <si>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</si>
  <si>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</si>
  <si>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</si>
  <si>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</si>
  <si>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</si>
  <si>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</si>
  <si>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</si>
  <si>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</si>
  <si>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</si>
  <si>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</si>
  <si>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</si>
  <si>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</si>
  <si>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</si>
  <si>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</si>
  <si>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</si>
  <si>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</si>
  <si>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</si>
  <si>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</si>
  <si>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</si>
  <si>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</si>
  <si>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</si>
  <si>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</si>
  <si>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</si>
  <si>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</si>
  <si>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</si>
  <si>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</si>
  <si>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</si>
  <si>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</si>
  <si>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</si>
  <si>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</si>
  <si>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</si>
  <si>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</si>
  <si>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</si>
  <si>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</si>
  <si>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</si>
  <si>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</si>
  <si>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</si>
  <si>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</si>
  <si>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</si>
  <si>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</si>
  <si>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</si>
  <si>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</si>
  <si>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</si>
  <si>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</si>
  <si>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</si>
  <si>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</si>
  <si>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</si>
  <si>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</si>
  <si>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</si>
  <si>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</si>
  <si>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</si>
  <si>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</si>
  <si>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</si>
  <si>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</si>
  <si>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</si>
  <si>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</si>
  <si>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</si>
  <si>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</si>
  <si>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</si>
  <si>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</si>
  <si>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</si>
  <si>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</si>
  <si>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</si>
  <si>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</si>
  <si>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</si>
  <si>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</si>
  <si>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</si>
  <si>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</si>
  <si>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</si>
  <si>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</si>
  <si>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</si>
  <si>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</si>
  <si>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</si>
  <si>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</si>
  <si>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</si>
  <si>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</si>
  <si>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</si>
  <si>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</si>
  <si>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</si>
  <si>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</si>
  <si>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</si>
  <si>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</si>
  <si>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</si>
  <si>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</si>
  <si>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</si>
  <si>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</si>
  <si>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</si>
  <si>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</si>
  <si>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</si>
  <si>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</si>
  <si>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</si>
  <si>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</si>
  <si>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</si>
  <si>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</si>
  <si>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</si>
  <si>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</si>
  <si>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</si>
  <si>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</si>
  <si>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</si>
  <si>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</si>
  <si>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</si>
  <si>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</si>
  <si>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</si>
  <si>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</si>
  <si>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</si>
  <si>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</si>
  <si>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</si>
  <si>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</si>
  <si>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</si>
  <si>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</si>
  <si>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</si>
  <si>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</si>
  <si>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</si>
  <si>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</si>
  <si>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</si>
  <si>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</si>
  <si>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</si>
  <si>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</si>
  <si>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</si>
  <si>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</si>
  <si>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</si>
  <si>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</si>
  <si>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</si>
  <si>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</si>
  <si>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</si>
  <si>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</si>
  <si>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</si>
  <si>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</si>
  <si>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</si>
  <si>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</si>
  <si>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</si>
  <si>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</si>
  <si>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</si>
  <si>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</si>
  <si>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</si>
  <si>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</si>
  <si>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</si>
  <si>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</si>
  <si>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</si>
  <si>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</si>
  <si>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</si>
  <si>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</si>
  <si>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</si>
  <si>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</si>
  <si>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</si>
  <si>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</si>
  <si>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</si>
  <si>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</si>
  <si>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</si>
  <si>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</si>
  <si>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</si>
  <si>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</si>
  <si>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</si>
  <si>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</si>
  <si>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</si>
  <si>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</si>
  <si>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</si>
  <si>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</si>
  <si>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</si>
  <si>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</si>
  <si>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</si>
  <si>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</si>
  <si>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</si>
  <si>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</si>
  <si>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</si>
  <si>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</si>
  <si>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</si>
  <si>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</si>
  <si>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</si>
  <si>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</si>
  <si>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</si>
  <si>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</si>
  <si>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</si>
  <si>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</si>
  <si>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</si>
  <si>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</si>
  <si>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</si>
  <si>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</si>
  <si>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</si>
  <si>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</si>
  <si>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</si>
  <si>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</si>
  <si>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</si>
  <si>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</si>
  <si>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</si>
  <si>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</si>
  <si>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</si>
  <si>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</si>
  <si>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</si>
  <si>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</si>
  <si>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</si>
  <si>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</si>
  <si>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</si>
  <si>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</si>
  <si>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</si>
  <si>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</si>
  <si>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</si>
  <si>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</si>
  <si>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</si>
  <si>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</si>
  <si>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</si>
  <si>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</si>
  <si>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</si>
  <si>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</si>
  <si>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</si>
  <si>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</si>
  <si>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</si>
  <si>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</si>
  <si>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</si>
  <si>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</si>
  <si>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</si>
  <si>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</si>
  <si>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</si>
  <si>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</si>
  <si>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</si>
  <si>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</si>
  <si>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</si>
  <si>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</si>
  <si>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</si>
  <si>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</si>
  <si>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</si>
  <si>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</si>
  <si>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</si>
  <si>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</si>
  <si>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</si>
  <si>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</si>
  <si>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</si>
  <si>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</si>
  <si>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</si>
  <si>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</si>
  <si>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</si>
  <si>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</si>
  <si>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</si>
  <si>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</si>
  <si>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</si>
  <si>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</si>
  <si>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</si>
  <si>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</si>
  <si>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</si>
  <si>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</si>
  <si>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</si>
  <si>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</si>
  <si>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</si>
  <si>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</si>
  <si>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</si>
  <si>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</si>
  <si>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</si>
  <si>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</si>
  <si>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</si>
  <si>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</si>
  <si>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</si>
  <si>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</si>
  <si>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</si>
  <si>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</si>
  <si>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</si>
  <si>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</si>
  <si>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</si>
  <si>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</si>
  <si>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</si>
  <si>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</si>
  <si>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</si>
  <si>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</si>
  <si>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</si>
  <si>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</si>
  <si>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</si>
  <si>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</si>
  <si>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</si>
  <si>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</si>
  <si>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</si>
  <si>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</si>
  <si>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</si>
  <si>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</si>
  <si>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</si>
  <si>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</si>
  <si>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</si>
  <si>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</si>
  <si>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</si>
  <si>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</si>
  <si>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</si>
  <si>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</si>
  <si>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</si>
  <si>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</si>
  <si>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</si>
  <si>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</si>
  <si>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</si>
  <si>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</si>
  <si>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</si>
  <si>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</si>
  <si>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</si>
  <si>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</si>
  <si>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</si>
  <si>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</si>
  <si>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</si>
  <si>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</si>
  <si>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</si>
  <si>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</si>
  <si>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</si>
  <si>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</si>
  <si>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</si>
  <si>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</si>
  <si>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</si>
  <si>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</si>
  <si>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</si>
  <si>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</si>
  <si>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</si>
  <si>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</si>
  <si>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</si>
  <si>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</si>
  <si>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</si>
  <si>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</si>
  <si>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</si>
  <si>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</si>
  <si>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</si>
  <si>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</si>
  <si>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</si>
  <si>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</si>
  <si>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</si>
  <si>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</si>
  <si>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</si>
  <si>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</si>
  <si>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</si>
  <si>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</si>
  <si>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</si>
  <si>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</si>
  <si>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</si>
  <si>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</si>
  <si>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</si>
  <si>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</si>
  <si>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</si>
  <si>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</si>
  <si>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</si>
  <si>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</si>
  <si>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</si>
  <si>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</si>
  <si>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</si>
  <si>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</si>
  <si>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</si>
  <si>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</si>
  <si>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</si>
  <si>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</si>
  <si>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</si>
  <si>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</si>
  <si>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</si>
  <si>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</si>
  <si>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</si>
  <si>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</si>
  <si>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</si>
  <si>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</si>
  <si>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</si>
  <si>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</si>
  <si>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</si>
  <si>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</si>
  <si>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</si>
  <si>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</si>
  <si>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</si>
  <si>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</si>
  <si>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</si>
  <si>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</si>
  <si>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</si>
  <si>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</si>
  <si>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</si>
  <si>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</si>
  <si>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</si>
  <si>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</si>
  <si>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</si>
  <si>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</si>
  <si>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</si>
  <si>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</si>
  <si>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</si>
  <si>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</si>
  <si>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</si>
  <si>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</si>
  <si>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</si>
  <si>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</si>
  <si>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</si>
  <si>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</si>
  <si>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</si>
  <si>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</si>
  <si>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</si>
  <si>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</si>
  <si>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</si>
  <si>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</si>
  <si>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</si>
  <si>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</si>
  <si>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</si>
  <si>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</si>
  <si>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</si>
  <si>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</si>
  <si>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</si>
  <si>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</si>
  <si>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</si>
  <si>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</si>
  <si>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</si>
  <si>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</si>
  <si>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</si>
  <si>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</si>
  <si>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</si>
  <si>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</si>
  <si>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</si>
  <si>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</si>
  <si>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</si>
  <si>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</si>
  <si>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</si>
  <si>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</si>
  <si>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</si>
  <si>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</si>
  <si>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</si>
  <si>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</si>
  <si>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</si>
  <si>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</si>
  <si>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</si>
  <si>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</si>
  <si>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</si>
  <si>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</si>
  <si>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</si>
  <si>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</si>
  <si>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</si>
  <si>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</si>
  <si>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</si>
  <si>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</si>
  <si>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</si>
  <si>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</si>
  <si>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</si>
  <si>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</si>
  <si>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</si>
  <si>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</si>
  <si>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</si>
  <si>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</si>
  <si>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</si>
  <si>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</si>
  <si>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</si>
  <si>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</si>
  <si>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</si>
  <si>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</si>
  <si>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</si>
  <si>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</si>
  <si>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</si>
  <si>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</si>
  <si>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</si>
  <si>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</si>
  <si>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</si>
  <si>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</si>
  <si>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</si>
  <si>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</si>
  <si>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</si>
  <si>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</si>
  <si>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</si>
  <si>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</si>
  <si>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</si>
  <si>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</si>
  <si>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</si>
  <si>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</si>
  <si>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</si>
  <si>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</si>
  <si>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</si>
  <si>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</si>
  <si>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</si>
  <si>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</si>
  <si>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</si>
  <si>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</si>
  <si>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</si>
  <si>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</si>
  <si>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</si>
  <si>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</si>
  <si>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</si>
  <si>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</si>
  <si>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</si>
  <si>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</si>
  <si>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</si>
  <si>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</si>
  <si>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</si>
  <si>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</si>
  <si>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</si>
  <si>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</si>
  <si>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</si>
  <si>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</si>
  <si>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</si>
  <si>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</si>
  <si>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</si>
  <si>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</si>
  <si>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</si>
  <si>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</si>
  <si>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</si>
  <si>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</si>
  <si>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</si>
  <si>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</si>
  <si>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</si>
  <si>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</si>
  <si>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</si>
  <si>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</si>
  <si>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</si>
  <si>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</si>
  <si>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</si>
  <si>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</si>
  <si>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</si>
  <si>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</si>
  <si>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</si>
  <si>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</si>
  <si>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</si>
  <si>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</si>
  <si>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</si>
  <si>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</si>
  <si>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</si>
  <si>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</si>
  <si>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</si>
  <si>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</si>
  <si>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</si>
  <si>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</si>
  <si>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</si>
  <si>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</si>
  <si>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</si>
  <si>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</si>
  <si>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</si>
  <si>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</si>
  <si>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</si>
  <si>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</si>
  <si>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</si>
  <si>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</si>
  <si>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</si>
  <si>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</si>
  <si>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</si>
  <si>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</si>
  <si>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</si>
  <si>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</si>
  <si>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</si>
  <si>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</si>
  <si>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</si>
  <si>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</si>
  <si>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</si>
  <si>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</si>
  <si>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</si>
  <si>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</si>
  <si>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</si>
  <si>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</si>
  <si>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</si>
  <si>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</si>
  <si>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</si>
  <si>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</si>
  <si>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</si>
  <si>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</si>
  <si>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</si>
  <si>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</si>
  <si>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</si>
  <si>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</si>
  <si>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</si>
  <si>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</si>
  <si>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</si>
  <si>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</si>
  <si>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</si>
  <si>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</si>
  <si>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</si>
  <si>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</si>
  <si>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</si>
  <si>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</si>
  <si>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</si>
  <si>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</si>
  <si>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</si>
  <si>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</si>
  <si>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</si>
  <si>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</si>
  <si>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</si>
  <si>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</si>
  <si>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</si>
  <si>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</si>
  <si>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</si>
  <si>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</si>
  <si>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</si>
  <si>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</si>
  <si>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</si>
  <si>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</si>
  <si>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</si>
  <si>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</si>
  <si>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</si>
  <si>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</si>
  <si>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</si>
  <si>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</si>
  <si>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</si>
  <si>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</si>
  <si>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</si>
  <si>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</si>
  <si>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</si>
  <si>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</si>
  <si>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</si>
  <si>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</si>
  <si>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</si>
  <si>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</si>
  <si>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</si>
  <si>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</si>
  <si>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</si>
  <si>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</si>
  <si>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</si>
  <si>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</si>
  <si>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</si>
  <si>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</si>
  <si>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</si>
  <si>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</si>
  <si>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</si>
  <si>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</si>
  <si>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</si>
  <si>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</si>
  <si>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</si>
  <si>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</si>
  <si>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</si>
  <si>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</si>
  <si>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</si>
  <si>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</si>
  <si>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</si>
  <si>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</si>
  <si>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</si>
  <si>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</si>
  <si>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</si>
  <si>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</si>
  <si>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</si>
  <si>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</si>
  <si>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</si>
  <si>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</si>
  <si>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</si>
  <si>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</si>
  <si>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</si>
  <si>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</si>
  <si>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</si>
  <si>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</si>
  <si>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</si>
  <si>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</si>
  <si>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</si>
  <si>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</si>
  <si>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</si>
  <si>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</si>
  <si>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</si>
  <si>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</si>
  <si>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</si>
  <si>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</si>
  <si>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</si>
  <si>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</si>
  <si>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</si>
  <si>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</si>
  <si>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</si>
  <si>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</si>
  <si>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</si>
  <si>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</si>
  <si>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</si>
  <si>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</si>
  <si>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</si>
  <si>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</si>
  <si>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</si>
  <si>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</si>
  <si>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</si>
  <si>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</si>
  <si>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</si>
  <si>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</si>
  <si>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</si>
  <si>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</si>
  <si>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</si>
  <si>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</si>
  <si>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</si>
  <si>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</si>
  <si>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</si>
  <si>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</si>
  <si>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</si>
  <si>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</si>
  <si>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</si>
  <si>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</si>
  <si>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</si>
  <si>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</si>
  <si>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</si>
  <si>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</si>
  <si>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</si>
  <si>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</si>
  <si>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</si>
  <si>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</si>
  <si>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</si>
  <si>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</si>
  <si>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</si>
  <si>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</si>
  <si>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</si>
  <si>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</si>
  <si>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</si>
  <si>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</si>
  <si>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</si>
  <si>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</si>
  <si>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</si>
  <si>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</si>
  <si>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</si>
  <si>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</si>
  <si>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</si>
  <si>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</si>
  <si>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</si>
  <si>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</si>
  <si>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</si>
  <si>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</si>
  <si>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</si>
  <si>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</si>
  <si>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</si>
  <si>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</si>
  <si>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</si>
  <si>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</si>
  <si>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</si>
  <si>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</si>
  <si>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</si>
  <si>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</si>
  <si>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</si>
  <si>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</si>
  <si>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</si>
  <si>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</si>
  <si>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</si>
  <si>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</si>
  <si>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</si>
  <si>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</si>
  <si>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</si>
  <si>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</si>
  <si>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</si>
  <si>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</si>
  <si>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</si>
  <si>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</si>
  <si>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</si>
  <si>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</si>
  <si>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</si>
  <si>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</si>
  <si>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</si>
  <si>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</si>
  <si>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</si>
  <si>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</si>
  <si>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</si>
  <si>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</si>
  <si>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</si>
  <si>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</si>
  <si>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</si>
  <si>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</si>
  <si>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</si>
  <si>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</si>
  <si>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</si>
  <si>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</si>
  <si>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</si>
  <si>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</si>
  <si>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</si>
  <si>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</si>
  <si>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</si>
  <si>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</si>
  <si>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</si>
  <si>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</si>
  <si>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</si>
  <si>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</si>
  <si>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</si>
  <si>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</si>
  <si>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</si>
  <si>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</si>
  <si>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</si>
  <si>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</si>
  <si>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</si>
  <si>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</si>
  <si>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</si>
  <si>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</si>
  <si>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</si>
  <si>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</si>
  <si>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</si>
  <si>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</si>
  <si>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</si>
  <si>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</si>
  <si>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</si>
  <si>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</si>
  <si>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</si>
  <si>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</si>
  <si>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</si>
  <si>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</si>
  <si>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</si>
  <si>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</si>
  <si>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</si>
  <si>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</si>
  <si>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</si>
  <si>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</si>
  <si>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</si>
  <si>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</si>
  <si>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</si>
  <si>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</si>
  <si>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</si>
  <si>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</si>
  <si>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</si>
  <si>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</si>
  <si>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</si>
  <si>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</si>
  <si>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</si>
  <si>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</si>
  <si>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</si>
  <si>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</si>
  <si>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</si>
  <si>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</si>
  <si>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</si>
  <si>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</si>
  <si>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</si>
  <si>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</si>
  <si>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</si>
  <si>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</si>
  <si>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</si>
  <si>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</si>
  <si>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</si>
  <si>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</si>
  <si>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</si>
  <si>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</si>
  <si>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</si>
  <si>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</si>
  <si>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</si>
  <si>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</si>
  <si>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</si>
  <si>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</si>
  <si>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</si>
  <si>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</si>
  <si>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</si>
  <si>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</si>
  <si>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</si>
  <si>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</si>
  <si>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</si>
  <si>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</si>
  <si>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</si>
  <si>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</si>
  <si>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</si>
  <si>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</si>
  <si>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</si>
  <si>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</si>
  <si>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</si>
  <si>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</si>
  <si>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</si>
  <si>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</si>
  <si>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</si>
  <si>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</si>
  <si>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</si>
  <si>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</si>
  <si>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</si>
  <si>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</si>
  <si>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</si>
  <si>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</si>
  <si>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</si>
  <si>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</si>
  <si>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</si>
  <si>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</si>
  <si>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</si>
  <si>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</si>
  <si>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</si>
  <si>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</si>
  <si>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</si>
  <si>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</si>
  <si>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</si>
  <si>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</si>
  <si>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</si>
  <si>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</si>
  <si>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</si>
  <si>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</si>
  <si>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</si>
  <si>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</si>
  <si>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</si>
  <si>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</si>
  <si>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</si>
  <si>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</si>
  <si>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</si>
  <si>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</si>
  <si>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</si>
  <si>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</si>
  <si>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</si>
  <si>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</si>
  <si>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</si>
  <si>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</si>
  <si>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</si>
  <si>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</si>
  <si>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</si>
  <si>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</si>
  <si>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</si>
  <si>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</si>
  <si>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</si>
  <si>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</si>
  <si>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</si>
  <si>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</si>
  <si>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</si>
  <si>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</si>
  <si>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</si>
  <si>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</si>
  <si>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</si>
  <si>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</si>
  <si>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</si>
  <si>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</si>
  <si>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</si>
  <si>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</si>
  <si>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</si>
  <si>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</si>
  <si>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</si>
  <si>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</si>
  <si>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</si>
  <si>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</si>
  <si>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</si>
  <si>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</si>
  <si>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</si>
  <si>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</si>
  <si>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</si>
  <si>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</si>
  <si>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</si>
  <si>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</si>
  <si>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</si>
  <si>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</si>
  <si>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</si>
  <si>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</si>
  <si>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</si>
  <si>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</si>
  <si>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</si>
  <si>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</si>
  <si>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</si>
  <si>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</si>
  <si>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</si>
  <si>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</si>
  <si>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</si>
  <si>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</si>
  <si>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</si>
  <si>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</si>
  <si>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</si>
  <si>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</si>
  <si>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</si>
  <si>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</si>
  <si>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</si>
  <si>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</si>
  <si>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</si>
  <si>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</si>
  <si>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</si>
  <si>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</si>
  <si>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</si>
  <si>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</si>
  <si>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</si>
  <si>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</si>
  <si>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</si>
  <si>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</si>
  <si>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</si>
  <si>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</si>
  <si>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</si>
  <si>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</si>
  <si>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</si>
  <si>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</si>
  <si>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</si>
  <si>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</si>
  <si>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</si>
  <si>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</si>
  <si>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</si>
  <si>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</si>
  <si>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</si>
  <si>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</si>
  <si>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</si>
  <si>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</si>
  <si>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</si>
  <si>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</si>
  <si>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</si>
  <si>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</si>
  <si>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</si>
  <si>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</si>
  <si>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</si>
  <si>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</si>
  <si>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</si>
  <si>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</si>
  <si>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</si>
  <si>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</si>
  <si>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</si>
  <si>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</si>
  <si>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</si>
  <si>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</si>
  <si>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</si>
  <si>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</si>
  <si>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</si>
  <si>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</si>
  <si>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</si>
  <si>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</si>
  <si>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</si>
  <si>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</si>
  <si>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</si>
  <si>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</si>
  <si>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</si>
  <si>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</si>
  <si>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</si>
  <si>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</si>
  <si>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</si>
  <si>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</si>
  <si>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</si>
  <si>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</si>
  <si>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</si>
  <si>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</si>
  <si>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</si>
  <si>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</si>
  <si>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</si>
  <si>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</si>
  <si>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</si>
  <si>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</si>
  <si>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</si>
  <si>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</si>
  <si>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</si>
  <si>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</si>
  <si>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</si>
  <si>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</si>
  <si>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</si>
  <si>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</si>
  <si>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</si>
  <si>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</si>
  <si>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</si>
  <si>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</si>
  <si>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</si>
  <si>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</si>
  <si>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</si>
  <si>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</si>
  <si>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</si>
  <si>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</si>
  <si>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</si>
  <si>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</si>
  <si>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</si>
  <si>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</si>
  <si>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</si>
  <si>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</si>
  <si>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</si>
  <si>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</si>
  <si>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</si>
  <si>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</si>
  <si>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</si>
  <si>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</si>
  <si>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</si>
  <si>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</si>
  <si>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</si>
  <si>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</si>
  <si>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</si>
  <si>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</si>
  <si>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</si>
  <si>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</si>
  <si>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</si>
  <si>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</si>
  <si>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</si>
  <si>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</si>
  <si>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</si>
  <si>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</si>
  <si>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</si>
  <si>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</si>
  <si>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</si>
  <si>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</si>
  <si>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</si>
  <si>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</si>
  <si>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</si>
  <si>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</si>
  <si>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</si>
  <si>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</si>
  <si>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</si>
  <si>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</si>
  <si>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</si>
  <si>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</si>
  <si>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</si>
  <si>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</si>
  <si>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</si>
  <si>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</si>
  <si>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</si>
  <si>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</si>
  <si>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</si>
  <si>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</si>
  <si>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</si>
  <si>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</si>
  <si>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</si>
  <si>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</si>
  <si>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</si>
  <si>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</si>
  <si>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</si>
  <si>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</si>
  <si>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</si>
  <si>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</si>
  <si>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</si>
  <si>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</si>
  <si>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</si>
  <si>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</si>
  <si>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</si>
  <si>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</si>
  <si>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</si>
  <si>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</si>
  <si>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</si>
  <si>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</si>
  <si>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</si>
  <si>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</si>
  <si>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</si>
  <si>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</si>
  <si>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</si>
  <si>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</si>
  <si>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</si>
  <si>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</si>
  <si>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</si>
  <si>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</si>
  <si>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</si>
  <si>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</si>
  <si>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</si>
  <si>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</si>
  <si>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</si>
  <si>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</si>
  <si>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</si>
  <si>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</si>
  <si>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</si>
  <si>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</si>
  <si>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</si>
  <si>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</si>
  <si>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</si>
  <si>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</si>
  <si>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</si>
  <si>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</si>
  <si>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</si>
  <si>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</si>
  <si>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</si>
  <si>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</si>
  <si>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</si>
  <si>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</si>
  <si>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</si>
  <si>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</si>
  <si>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</si>
  <si>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</si>
  <si>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</si>
  <si>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</si>
  <si>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</si>
  <si>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</si>
  <si>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</si>
  <si>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</si>
  <si>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</si>
  <si>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</si>
  <si>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</si>
  <si>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</si>
  <si>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</si>
  <si>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</si>
  <si>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</si>
  <si>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</si>
  <si>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</si>
  <si>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</si>
  <si>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</si>
  <si>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</si>
  <si>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</si>
  <si>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</si>
  <si>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</si>
  <si>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</si>
  <si>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</si>
  <si>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</si>
  <si>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</si>
  <si>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</si>
  <si>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</si>
  <si>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</si>
  <si>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</si>
  <si>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</si>
  <si>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</si>
  <si>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</si>
  <si>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</si>
  <si>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</si>
  <si>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</si>
  <si>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</si>
  <si>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</si>
  <si>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</si>
  <si>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</si>
  <si>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</si>
  <si>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</si>
  <si>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</si>
  <si>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</si>
  <si>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</si>
  <si>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</si>
  <si>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</si>
  <si>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</si>
  <si>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</si>
  <si>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</si>
  <si>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</si>
  <si>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</si>
  <si>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</si>
  <si>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</si>
  <si>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</si>
  <si>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</si>
  <si>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</si>
  <si>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</si>
  <si>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</si>
  <si>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</si>
  <si>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</si>
  <si>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</si>
  <si>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</si>
  <si>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</si>
  <si>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</si>
  <si>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</si>
  <si>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</si>
  <si>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</si>
  <si>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</si>
  <si>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</si>
  <si>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</si>
  <si>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</si>
  <si>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</si>
  <si>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</si>
  <si>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</si>
  <si>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</si>
  <si>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</si>
  <si>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</si>
  <si>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</si>
  <si>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</si>
  <si>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</si>
  <si>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</si>
  <si>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</si>
  <si>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</si>
  <si>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</si>
  <si>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</si>
  <si>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</si>
  <si>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</si>
  <si>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</si>
  <si>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</si>
  <si>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</si>
  <si>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</si>
  <si>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</si>
  <si>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</si>
  <si>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</si>
  <si>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</si>
  <si>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</si>
  <si>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</si>
  <si>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</si>
  <si>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</si>
  <si>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</si>
  <si>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</si>
  <si>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</si>
  <si>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</si>
  <si>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</si>
  <si>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</si>
  <si>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</si>
  <si>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</si>
  <si>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</si>
  <si>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</si>
  <si>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</si>
  <si>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</si>
  <si>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</si>
  <si>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</si>
  <si>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</si>
  <si>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</si>
  <si>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</si>
  <si>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</si>
  <si>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</si>
  <si>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</si>
  <si>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</si>
  <si>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</si>
  <si>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</si>
  <si>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</si>
  <si>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</si>
  <si>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</si>
  <si>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</si>
  <si>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</si>
  <si>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</si>
  <si>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</si>
  <si>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</si>
  <si>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</si>
  <si>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</si>
  <si>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</si>
  <si>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</si>
  <si>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</si>
  <si>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</si>
  <si>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</si>
  <si>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</si>
  <si>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</si>
  <si>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</si>
  <si>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</si>
  <si>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</si>
  <si>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</si>
  <si>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</si>
  <si>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</si>
  <si>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</si>
  <si>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</si>
  <si>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</si>
  <si>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</si>
  <si>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</si>
  <si>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</si>
  <si>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</si>
  <si>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</si>
  <si>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</si>
  <si>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</si>
  <si>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</si>
  <si>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</si>
  <si>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</si>
  <si>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</si>
  <si>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</si>
  <si>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</si>
  <si>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</si>
  <si>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</si>
  <si>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</si>
  <si>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</si>
  <si>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</si>
  <si>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</si>
  <si>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</si>
  <si>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</si>
  <si>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</si>
  <si>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</si>
  <si>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</si>
  <si>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</si>
  <si>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</si>
  <si>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</si>
  <si>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</si>
  <si>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</si>
  <si>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</si>
  <si>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</si>
  <si>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</si>
  <si>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</si>
  <si>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</si>
  <si>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</si>
  <si>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</si>
  <si>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</si>
  <si>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</si>
  <si>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</si>
  <si>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</si>
  <si>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</si>
  <si>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</si>
  <si>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</si>
  <si>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</si>
  <si>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</si>
  <si>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</si>
  <si>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</si>
  <si>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</si>
  <si>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</si>
  <si>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</si>
  <si>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</si>
  <si>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</si>
  <si>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</si>
  <si>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</si>
  <si>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</si>
  <si>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</si>
  <si>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</si>
  <si>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</si>
  <si>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</si>
  <si>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</si>
  <si>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</si>
  <si>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</si>
  <si>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</si>
  <si>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</si>
  <si>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</si>
  <si>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</si>
  <si>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</si>
  <si>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</si>
  <si>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</si>
  <si>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</si>
  <si>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</si>
  <si>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</si>
  <si>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</si>
  <si>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</si>
  <si>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</si>
  <si>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</si>
  <si>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</si>
  <si>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</si>
  <si>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</si>
  <si>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</si>
  <si>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</si>
  <si>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</si>
  <si>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</si>
  <si>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</si>
  <si>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</si>
  <si>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</si>
  <si>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</si>
  <si>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</si>
  <si>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</si>
  <si>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</si>
  <si>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</si>
  <si>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</si>
  <si>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</si>
  <si>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</si>
  <si>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</si>
  <si>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</si>
  <si>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</si>
  <si>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</si>
  <si>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</si>
  <si>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</si>
  <si>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</si>
  <si>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</si>
  <si>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</si>
  <si>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</si>
  <si>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</si>
  <si>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</si>
  <si>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</si>
  <si>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</si>
  <si>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</si>
  <si>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</si>
  <si>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</si>
  <si>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</si>
  <si>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</si>
  <si>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</si>
  <si>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</si>
  <si>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</si>
  <si>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</si>
  <si>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</si>
  <si>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</si>
  <si>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</si>
  <si>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</si>
  <si>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</si>
  <si>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</si>
  <si>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</si>
  <si>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</si>
  <si>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</si>
  <si>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</si>
  <si>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</si>
  <si>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</si>
  <si>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</si>
  <si>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</si>
  <si>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</si>
  <si>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</si>
  <si>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</si>
  <si>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</si>
  <si>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</si>
  <si>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</si>
  <si>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</si>
  <si>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</si>
  <si>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</si>
  <si>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</si>
  <si>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</si>
  <si>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</si>
  <si>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</si>
  <si>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</si>
  <si>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</si>
  <si>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</si>
  <si>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</si>
  <si>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</si>
  <si>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</si>
  <si>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</si>
  <si>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</si>
  <si>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</si>
  <si>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</si>
  <si>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</si>
  <si>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</si>
  <si>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</si>
  <si>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</si>
  <si>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</si>
  <si>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</si>
  <si>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</si>
  <si>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</si>
  <si>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</si>
  <si>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</si>
  <si>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</si>
  <si>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</si>
  <si>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</si>
  <si>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</si>
  <si>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</si>
  <si>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</si>
  <si>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</si>
  <si>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</si>
  <si>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</si>
  <si>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</si>
  <si>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</si>
  <si>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</si>
  <si>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</si>
  <si>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</si>
  <si>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</si>
  <si>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</si>
  <si>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</si>
  <si>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</si>
  <si>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</si>
  <si>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</si>
  <si>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</si>
  <si>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</si>
  <si>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</si>
  <si>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</si>
  <si>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</si>
  <si>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</si>
  <si>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</si>
  <si>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</si>
  <si>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</si>
  <si>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</si>
  <si>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</si>
  <si>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</si>
  <si>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</si>
  <si>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</si>
  <si>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</si>
  <si>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</si>
  <si>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</si>
  <si>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</si>
  <si>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</si>
  <si>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</si>
  <si>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</si>
  <si>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</si>
  <si>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</si>
  <si>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</si>
  <si>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</si>
  <si>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</si>
  <si>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</si>
  <si>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</si>
  <si>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</si>
  <si>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</si>
  <si>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</si>
  <si>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</si>
  <si>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</si>
  <si>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</si>
  <si>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</si>
  <si>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</si>
  <si>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</si>
  <si>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</si>
  <si>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</si>
  <si>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</si>
  <si>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</si>
  <si>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</si>
  <si>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</si>
  <si>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</si>
  <si>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</si>
  <si>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</si>
  <si>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</si>
  <si>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</si>
  <si>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</si>
  <si>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</si>
  <si>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</si>
  <si>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</si>
  <si>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</si>
  <si>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</si>
  <si>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</si>
  <si>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</si>
  <si>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</si>
  <si>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</si>
  <si>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</si>
  <si>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</si>
  <si>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</si>
  <si>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</si>
  <si>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</si>
  <si>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</si>
  <si>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</si>
  <si>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</si>
  <si>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</si>
  <si>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</si>
  <si>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</si>
  <si>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</si>
  <si>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</si>
  <si>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</si>
  <si>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</si>
  <si>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</si>
  <si>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</si>
  <si>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</si>
  <si>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</si>
  <si>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</si>
  <si>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</si>
  <si>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</si>
  <si>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</si>
  <si>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</si>
  <si>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</si>
  <si>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</si>
  <si>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</si>
  <si>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</si>
  <si>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</si>
  <si>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</si>
  <si>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</si>
  <si>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</si>
  <si>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</si>
  <si>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</si>
  <si>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</si>
  <si>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</si>
  <si>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</si>
  <si>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</si>
  <si>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</si>
  <si>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</si>
  <si>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</si>
  <si>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</si>
  <si>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</si>
  <si>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</si>
  <si>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</si>
  <si>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</si>
  <si>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</si>
  <si>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</si>
  <si>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</si>
  <si>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</si>
  <si>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</si>
  <si>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</si>
  <si>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</si>
  <si>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</si>
  <si>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</si>
  <si>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</si>
  <si>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</si>
  <si>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</si>
  <si>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</si>
  <si>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</si>
  <si>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</si>
  <si>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</si>
  <si>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</si>
  <si>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</si>
  <si>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</si>
  <si>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</si>
  <si>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</si>
  <si>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</si>
  <si>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</si>
  <si>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</si>
  <si>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</si>
  <si>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</si>
  <si>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</si>
  <si>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</si>
  <si>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</si>
  <si>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</si>
  <si>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</si>
  <si>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</si>
  <si>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</si>
  <si>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</si>
  <si>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</si>
  <si>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</si>
  <si>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</si>
  <si>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</si>
  <si>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</si>
  <si>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</si>
  <si>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</si>
  <si>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</si>
  <si>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</si>
  <si>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</si>
  <si>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</si>
  <si>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</si>
  <si>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</si>
  <si>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</si>
  <si>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</si>
  <si>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</si>
  <si>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</si>
  <si>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</si>
  <si>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</si>
  <si>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</si>
  <si>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</si>
  <si>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</si>
  <si>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</si>
  <si>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</si>
  <si>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</si>
  <si>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</si>
  <si>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</si>
  <si>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</si>
  <si>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</si>
  <si>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</si>
  <si>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</si>
  <si>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</si>
  <si>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</si>
  <si>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</si>
  <si>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</si>
  <si>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</si>
  <si>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</si>
  <si>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</si>
  <si>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</si>
  <si>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</si>
  <si>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</si>
  <si>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</si>
  <si>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</si>
  <si>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</si>
  <si>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</si>
  <si>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</si>
  <si>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</si>
  <si>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</si>
  <si>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</si>
  <si>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</si>
  <si>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</si>
  <si>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</si>
  <si>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</si>
  <si>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</si>
  <si>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</si>
  <si>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</si>
  <si>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</si>
  <si>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</si>
  <si>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</si>
  <si>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</si>
  <si>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</si>
  <si>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</si>
  <si>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</si>
  <si>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</si>
  <si>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</si>
  <si>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</si>
  <si>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</si>
  <si>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</si>
  <si>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</si>
  <si>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</si>
  <si>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</si>
  <si>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</si>
  <si>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</si>
  <si>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</si>
  <si>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</si>
  <si>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</si>
  <si>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</si>
  <si>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</si>
  <si>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</si>
  <si>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</si>
  <si>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</si>
  <si>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</si>
  <si>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</si>
  <si>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</si>
  <si>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</si>
  <si>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</si>
  <si>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</si>
  <si>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</si>
  <si>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</si>
  <si>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</si>
  <si>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</si>
  <si>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</si>
  <si>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</si>
  <si>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</si>
  <si>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</si>
  <si>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</si>
  <si>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</si>
  <si>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</si>
  <si>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</si>
  <si>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</si>
  <si>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</si>
  <si>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</si>
  <si>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</si>
  <si>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</si>
  <si>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</si>
  <si>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</si>
  <si>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</si>
  <si>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</si>
  <si>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</si>
  <si>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</si>
  <si>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</si>
  <si>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</si>
  <si>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</si>
  <si>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</si>
  <si>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</si>
  <si>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</si>
  <si>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</si>
  <si>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</si>
  <si>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</si>
  <si>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</si>
  <si>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</si>
  <si>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</si>
  <si>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</si>
  <si>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</si>
  <si>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</si>
  <si>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</si>
  <si>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</si>
  <si>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</si>
  <si>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</si>
  <si>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</si>
  <si>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</si>
  <si>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</si>
  <si>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</si>
  <si>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</si>
  <si>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</si>
  <si>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</si>
  <si>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</si>
  <si>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</si>
  <si>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</si>
  <si>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</si>
  <si>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</si>
  <si>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</si>
  <si>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</si>
  <si>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</si>
  <si>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</si>
  <si>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</si>
  <si>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</si>
  <si>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</si>
  <si>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</si>
  <si>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</si>
  <si>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</si>
  <si>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</si>
  <si>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</si>
  <si>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</si>
  <si>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</si>
  <si>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</si>
  <si>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</si>
  <si>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</si>
  <si>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</si>
  <si>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</si>
  <si>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</si>
  <si>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</si>
  <si>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</si>
  <si>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</si>
  <si>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</si>
  <si>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</si>
  <si>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</si>
  <si>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</si>
  <si>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</si>
  <si>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</si>
  <si>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</si>
  <si>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</si>
  <si>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</si>
  <si>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</si>
  <si>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</si>
  <si>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</si>
  <si>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</si>
  <si>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</si>
  <si>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</si>
  <si>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</si>
  <si>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</si>
  <si>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</si>
  <si>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</si>
  <si>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</si>
  <si>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</si>
  <si>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</si>
  <si>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</si>
  <si>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</si>
  <si>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</si>
  <si>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</si>
  <si>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</si>
  <si>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</si>
  <si>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</si>
  <si>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</si>
  <si>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</si>
  <si>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</si>
  <si>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</si>
  <si>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</si>
  <si>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</si>
  <si>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</si>
  <si>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</si>
  <si>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</si>
  <si>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</si>
  <si>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</si>
  <si>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</si>
  <si>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</si>
  <si>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</si>
  <si>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</si>
  <si>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</si>
  <si>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</si>
  <si>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</si>
  <si>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</si>
  <si>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</si>
  <si>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</si>
  <si>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</si>
  <si>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</si>
  <si>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</si>
  <si>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</si>
  <si>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</si>
  <si>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</si>
  <si>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</si>
  <si>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</si>
  <si>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</si>
  <si>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</si>
  <si>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</si>
  <si>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</si>
  <si>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</si>
  <si>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</si>
  <si>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</si>
  <si>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</si>
  <si>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</si>
  <si>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</si>
  <si>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</si>
  <si>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</si>
  <si>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</si>
  <si>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</si>
  <si>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</si>
  <si>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</si>
  <si>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</si>
  <si>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</si>
  <si>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</si>
  <si>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</si>
  <si>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</si>
  <si>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</si>
  <si>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</si>
  <si>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</si>
  <si>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</si>
  <si>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</si>
  <si>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</si>
  <si>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</si>
  <si>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</si>
  <si>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</si>
  <si>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</si>
  <si>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</si>
  <si>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</si>
  <si>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</si>
  <si>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</si>
  <si>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</si>
  <si>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</si>
  <si>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</si>
  <si>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</si>
  <si>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</si>
  <si>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</si>
  <si>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</si>
  <si>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</si>
  <si>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</si>
  <si>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</si>
  <si>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</si>
  <si>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</si>
  <si>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</si>
  <si>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</si>
  <si>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</si>
  <si>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</si>
  <si>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</si>
  <si>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</si>
  <si>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</si>
  <si>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</si>
  <si>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</si>
  <si>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</si>
  <si>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</si>
  <si>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</si>
  <si>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</si>
  <si>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</si>
  <si>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</si>
  <si>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</si>
  <si>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</si>
  <si>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</si>
  <si>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</si>
  <si>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</si>
  <si>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</si>
  <si>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</si>
  <si>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</si>
  <si>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</si>
  <si>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</si>
  <si>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</si>
  <si>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</si>
  <si>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</si>
  <si>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</si>
  <si>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</si>
  <si>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</si>
  <si>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</si>
  <si>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</si>
  <si>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</si>
  <si>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</si>
  <si>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</si>
  <si>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</si>
  <si>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</si>
  <si>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</si>
  <si>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</si>
  <si>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</si>
  <si>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</si>
  <si>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</si>
  <si>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</si>
  <si>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</si>
  <si>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</si>
  <si>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</si>
  <si>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</si>
  <si>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</si>
  <si>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</si>
  <si>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</si>
  <si>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</si>
  <si>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</si>
  <si>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</si>
  <si>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</si>
  <si>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</si>
  <si>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</si>
  <si>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</si>
  <si>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</si>
  <si>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</si>
  <si>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</si>
  <si>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</si>
  <si>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</si>
  <si>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</si>
  <si>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</si>
  <si>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</si>
  <si>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</si>
  <si>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</si>
  <si>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</si>
  <si>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</si>
  <si>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</si>
  <si>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</si>
  <si>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</si>
  <si>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</si>
  <si>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</si>
  <si>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</si>
  <si>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</si>
  <si>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</si>
  <si>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</si>
  <si>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</si>
  <si>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</si>
  <si>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</si>
  <si>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</si>
  <si>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</si>
  <si>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</si>
  <si>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</si>
  <si>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</si>
  <si>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</si>
  <si>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</si>
  <si>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</si>
  <si>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</si>
  <si>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</si>
  <si>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</si>
  <si>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</si>
  <si>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</si>
  <si>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</si>
  <si>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</si>
  <si>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</si>
  <si>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</si>
  <si>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</si>
  <si>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</si>
  <si>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</si>
  <si>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</si>
  <si>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</si>
  <si>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</si>
  <si>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</si>
  <si>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</si>
  <si>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</si>
  <si>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</si>
  <si>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</si>
  <si>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</si>
  <si>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</si>
  <si>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</si>
  <si>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</si>
  <si>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</si>
  <si>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</si>
  <si>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</si>
  <si>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</si>
  <si>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</si>
  <si>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</si>
  <si>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</si>
  <si>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</si>
  <si>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</si>
  <si>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</si>
  <si>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</si>
  <si>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</si>
  <si>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</si>
  <si>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</si>
  <si>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</si>
  <si>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</si>
  <si>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</si>
  <si>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</si>
  <si>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</si>
  <si>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</si>
  <si>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</si>
  <si>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</si>
  <si>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</si>
  <si>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</si>
  <si>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</si>
  <si>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</si>
  <si>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</si>
  <si>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</si>
  <si>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</si>
  <si>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</si>
  <si>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</si>
  <si>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</si>
  <si>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</si>
  <si>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</si>
  <si>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</si>
  <si>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</si>
  <si>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</si>
  <si>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</si>
  <si>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</si>
  <si>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</si>
  <si>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</si>
  <si>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</si>
  <si>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</si>
  <si>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</si>
  <si>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</si>
  <si>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</si>
  <si>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</si>
  <si>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</si>
  <si>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</si>
  <si>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</si>
  <si>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</si>
  <si>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</si>
  <si>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</si>
  <si>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</si>
  <si>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</si>
  <si>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</si>
  <si>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</si>
  <si>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</si>
  <si>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</si>
  <si>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</si>
  <si>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</si>
  <si>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</si>
  <si>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</si>
  <si>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</si>
  <si>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</si>
  <si>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</si>
  <si>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</si>
  <si>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</si>
  <si>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</si>
  <si>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</si>
  <si>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</si>
  <si>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</si>
  <si>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</si>
  <si>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</si>
  <si>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</si>
  <si>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</si>
  <si>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</si>
  <si>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</si>
  <si>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</si>
  <si>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</si>
  <si>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</si>
  <si>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</si>
  <si>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</si>
  <si>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</si>
  <si>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</si>
  <si>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</si>
  <si>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</si>
  <si>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</si>
  <si>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</si>
  <si>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</si>
  <si>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</si>
  <si>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</si>
  <si>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</si>
  <si>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</si>
  <si>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</si>
  <si>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</si>
  <si>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</si>
  <si>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</si>
  <si>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</si>
  <si>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</si>
  <si>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</si>
  <si>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</si>
  <si>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</si>
  <si>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</si>
  <si>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</si>
  <si>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</si>
  <si>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</si>
  <si>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</si>
  <si>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</si>
  <si>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</si>
  <si>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</si>
  <si>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</si>
  <si>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</si>
  <si>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</si>
  <si>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</si>
  <si>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</si>
  <si>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</si>
  <si>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</si>
  <si>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</si>
  <si>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</si>
  <si>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</si>
  <si>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</si>
  <si>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</si>
  <si>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</si>
  <si>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</si>
  <si>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</si>
  <si>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</si>
  <si>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</si>
  <si>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</si>
  <si>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</si>
  <si>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</si>
  <si>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</si>
  <si>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</si>
  <si>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</si>
  <si>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</si>
  <si>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</si>
  <si>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</si>
  <si>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</si>
  <si>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</si>
  <si>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</si>
  <si>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</si>
  <si>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</si>
  <si>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</si>
  <si>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</si>
  <si>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</si>
  <si>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</si>
  <si>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</si>
  <si>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</si>
  <si>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</si>
  <si>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</si>
  <si>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</si>
  <si>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</si>
  <si>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</si>
  <si>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</si>
  <si>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</si>
  <si>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</si>
  <si>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</si>
  <si>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</si>
  <si>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</si>
  <si>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</si>
  <si>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</si>
  <si>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</si>
  <si>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</si>
  <si>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</si>
  <si>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</si>
  <si>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</si>
  <si>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</si>
  <si>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</si>
  <si>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</si>
  <si>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</si>
  <si>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</si>
  <si>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</si>
  <si>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</si>
  <si>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</si>
  <si>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</si>
  <si>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</si>
  <si>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</si>
  <si>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</si>
  <si>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</si>
  <si>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</si>
  <si>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</si>
  <si>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</si>
  <si>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</si>
  <si>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</si>
  <si>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</si>
  <si>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</si>
  <si>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</si>
  <si>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</si>
  <si>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</si>
  <si>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</si>
  <si>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</si>
  <si>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</si>
  <si>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</si>
  <si>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</si>
  <si>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</si>
  <si>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</si>
  <si>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</si>
  <si>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</si>
  <si>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</si>
  <si>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</si>
  <si>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</si>
  <si>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</si>
  <si>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</si>
  <si>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</si>
  <si>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</si>
  <si>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</si>
  <si>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</si>
  <si>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</si>
  <si>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</si>
  <si>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</si>
  <si>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</si>
  <si>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</si>
  <si>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</si>
  <si>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</si>
  <si>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</si>
  <si>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</si>
  <si>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</si>
  <si>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</si>
  <si>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</si>
  <si>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</si>
  <si>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</si>
  <si>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</si>
  <si>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</si>
  <si>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</si>
  <si>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</si>
  <si>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</si>
  <si>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</si>
  <si>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</si>
  <si>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</si>
  <si>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</si>
  <si>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</si>
  <si>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</si>
  <si>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</si>
  <si>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</si>
  <si>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</si>
  <si>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</si>
  <si>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</si>
  <si>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</si>
  <si>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</si>
  <si>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</si>
  <si>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</si>
  <si>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</si>
  <si>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</si>
  <si>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</si>
  <si>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</si>
  <si>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</si>
  <si>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</si>
  <si>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</si>
  <si>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</si>
  <si>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</si>
  <si>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</si>
  <si>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</si>
  <si>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</si>
  <si>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</si>
  <si>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</si>
  <si>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</si>
  <si>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</si>
  <si>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</si>
  <si>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</si>
  <si>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</si>
  <si>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</si>
  <si>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</si>
  <si>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</si>
  <si>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</si>
  <si>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</si>
  <si>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</si>
  <si>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</si>
  <si>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</si>
  <si>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</si>
  <si>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</si>
  <si>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</si>
  <si>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</si>
  <si>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</si>
  <si>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</si>
  <si>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</si>
  <si>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</si>
  <si>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</si>
  <si>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</si>
  <si>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</si>
  <si>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</si>
  <si>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</si>
  <si>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</si>
  <si>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</si>
  <si>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</si>
  <si>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</si>
  <si>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</si>
  <si>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</si>
  <si>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</si>
  <si>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</si>
  <si>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</si>
  <si>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</si>
  <si>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</si>
  <si>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</si>
  <si>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</si>
  <si>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</si>
  <si>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</si>
  <si>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</si>
  <si>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</si>
  <si>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</si>
  <si>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</si>
  <si>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</si>
  <si>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</si>
  <si>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</si>
  <si>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</si>
  <si>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</si>
  <si>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</si>
  <si>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</si>
  <si>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</si>
  <si>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</si>
  <si>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</si>
  <si>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</si>
  <si>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</si>
  <si>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</si>
  <si>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</si>
  <si>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</si>
  <si>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</si>
  <si>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</si>
  <si>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</si>
  <si>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</si>
  <si>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</si>
  <si>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</si>
  <si>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</si>
  <si>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</si>
  <si>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</si>
  <si>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</si>
  <si>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</si>
  <si>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</si>
  <si>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</si>
  <si>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</si>
  <si>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</si>
  <si>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</si>
  <si>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</si>
  <si>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</si>
  <si>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</si>
  <si>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</si>
  <si>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</si>
  <si>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</si>
  <si>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</si>
  <si>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</si>
  <si>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</si>
  <si>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</si>
  <si>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</si>
  <si>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</si>
  <si>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</si>
  <si>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</si>
  <si>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</si>
  <si>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</si>
  <si>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</si>
  <si>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</si>
  <si>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</si>
  <si>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</si>
  <si>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</si>
  <si>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</si>
  <si>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</si>
  <si>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</si>
  <si>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</si>
  <si>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</si>
  <si>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</si>
  <si>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</si>
  <si>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</si>
  <si>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</si>
  <si>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</si>
  <si>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</si>
  <si>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</si>
  <si>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</si>
  <si>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</si>
  <si>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</si>
  <si>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</si>
  <si>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</si>
  <si>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</si>
  <si>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</si>
  <si>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</si>
  <si>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</si>
  <si>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</si>
  <si>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</si>
  <si>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</si>
  <si>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</si>
  <si>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</si>
  <si>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</si>
  <si>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</si>
  <si>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</si>
  <si>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</si>
  <si>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</si>
  <si>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</si>
  <si>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</si>
  <si>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</si>
  <si>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</si>
  <si>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</si>
  <si>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</si>
  <si>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</si>
  <si>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</si>
  <si>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</si>
  <si>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</si>
  <si>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</si>
  <si>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</si>
  <si>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</si>
  <si>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</si>
  <si>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</si>
  <si>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</si>
  <si>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</si>
  <si>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</si>
  <si>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</si>
  <si>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</si>
  <si>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</si>
  <si>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</si>
  <si>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</si>
  <si>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</si>
  <si>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</si>
  <si>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</si>
  <si>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</si>
  <si>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</si>
  <si>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</si>
  <si>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</si>
  <si>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</si>
  <si>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</si>
  <si>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</si>
  <si>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</si>
  <si>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</si>
  <si>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</si>
  <si>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</si>
  <si>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</si>
  <si>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</si>
  <si>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</si>
  <si>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</si>
  <si>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</si>
  <si>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</si>
  <si>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</si>
  <si>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</si>
  <si>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</si>
  <si>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</si>
  <si>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</si>
  <si>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</si>
  <si>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</si>
  <si>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</si>
  <si>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</si>
  <si>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</si>
  <si>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</si>
  <si>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</si>
  <si>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</si>
  <si>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</si>
  <si>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</si>
  <si>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</si>
  <si>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</si>
  <si>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</si>
  <si>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</si>
  <si>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</si>
  <si>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</si>
  <si>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</si>
  <si>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</si>
  <si>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</si>
  <si>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</si>
  <si>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</si>
  <si>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</si>
  <si>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</si>
  <si>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</si>
  <si>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</si>
  <si>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</si>
  <si>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</si>
  <si>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</si>
  <si>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</si>
  <si>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</si>
  <si>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</si>
  <si>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</si>
  <si>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</si>
  <si>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</si>
  <si>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</si>
  <si>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</si>
  <si>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</si>
  <si>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</si>
  <si>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</si>
  <si>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</si>
  <si>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</si>
  <si>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</si>
  <si>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</si>
  <si>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</si>
  <si>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</si>
  <si>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</si>
  <si>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</si>
  <si>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</si>
  <si>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</si>
  <si>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</si>
  <si>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</si>
  <si>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</si>
  <si>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</si>
  <si>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</si>
  <si>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</si>
  <si>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</si>
  <si>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</si>
  <si>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</si>
  <si>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</si>
  <si>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</si>
  <si>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</si>
  <si>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</si>
  <si>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</si>
  <si>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</si>
  <si>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</si>
  <si>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</si>
  <si>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</si>
  <si>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</si>
  <si>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</si>
  <si>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</si>
  <si>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</si>
  <si>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</si>
  <si>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</si>
  <si>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</si>
  <si>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</si>
  <si>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</si>
  <si>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</si>
  <si>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</si>
  <si>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</si>
  <si>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</si>
  <si>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</si>
  <si>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</si>
  <si>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</si>
  <si>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</si>
  <si>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</si>
  <si>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</si>
  <si>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</si>
  <si>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</si>
  <si>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</si>
  <si>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</si>
  <si>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</si>
  <si>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</si>
  <si>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</si>
  <si>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</si>
  <si>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</si>
  <si>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</si>
  <si>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</si>
  <si>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</si>
  <si>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</si>
  <si>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</si>
  <si>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</si>
  <si>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</si>
  <si>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</si>
  <si>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</si>
  <si>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</si>
  <si>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</si>
  <si>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</si>
  <si>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</si>
  <si>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</si>
  <si>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</si>
  <si>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</si>
  <si>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</si>
  <si>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</si>
  <si>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</si>
  <si>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</si>
  <si>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</si>
  <si>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</si>
  <si>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</si>
  <si>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</si>
  <si>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</si>
  <si>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</si>
  <si>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</si>
  <si>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</si>
  <si>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</si>
  <si>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</si>
  <si>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</si>
  <si>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</si>
  <si>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</si>
  <si>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</si>
  <si>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</si>
  <si>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</si>
  <si>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</si>
  <si>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</si>
  <si>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</si>
  <si>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</si>
  <si>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</si>
  <si>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</si>
  <si>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</si>
  <si>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</si>
  <si>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</si>
  <si>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</si>
  <si>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</si>
  <si>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</si>
  <si>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</si>
  <si>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</si>
  <si>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</si>
  <si>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</si>
  <si>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</si>
  <si>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</si>
  <si>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</si>
  <si>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</si>
  <si>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</si>
  <si>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</si>
  <si>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</si>
  <si>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</si>
  <si>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</si>
  <si>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</si>
  <si>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</si>
  <si>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</si>
  <si>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</si>
  <si>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</si>
  <si>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</si>
  <si>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</si>
  <si>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</si>
  <si>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</si>
  <si>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</si>
  <si>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</si>
  <si>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</si>
  <si>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</si>
  <si>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</si>
  <si>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</si>
  <si>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</si>
  <si>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</si>
  <si>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</si>
  <si>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</si>
  <si>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</si>
  <si>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</si>
  <si>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</si>
  <si>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</si>
  <si>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</si>
  <si>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</si>
  <si>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</si>
  <si>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</si>
  <si>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</si>
  <si>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</si>
  <si>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</si>
  <si>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</si>
  <si>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</si>
  <si>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</si>
  <si>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</si>
  <si>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</si>
  <si>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</si>
  <si>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</si>
  <si>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</si>
  <si>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</si>
  <si>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</si>
  <si>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</si>
  <si>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</si>
  <si>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</si>
  <si>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</si>
  <si>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</si>
  <si>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</si>
  <si>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</si>
  <si>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</si>
  <si>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</si>
  <si>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</si>
  <si>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</si>
  <si>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</si>
  <si>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</si>
  <si>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</si>
  <si>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</si>
  <si>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</si>
  <si>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</si>
  <si>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</si>
  <si>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</si>
  <si>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</si>
  <si>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</si>
  <si>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</si>
  <si>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</si>
  <si>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</si>
  <si>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</si>
  <si>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</si>
  <si>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</si>
  <si>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</si>
  <si>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</si>
  <si>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</si>
  <si>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</si>
  <si>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</si>
  <si>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</si>
  <si>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</si>
  <si>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</si>
  <si>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</si>
  <si>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</si>
  <si>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</si>
  <si>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</si>
  <si>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</si>
  <si>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</si>
  <si>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</si>
  <si>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</si>
  <si>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</si>
  <si>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</si>
  <si>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</si>
  <si>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</si>
  <si>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</si>
  <si>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</si>
  <si>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</si>
  <si>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</si>
  <si>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</si>
  <si>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</si>
  <si>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</si>
  <si>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</si>
  <si>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</si>
  <si>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</si>
  <si>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</si>
  <si>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</si>
  <si>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</si>
  <si>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</si>
  <si>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</si>
  <si>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</si>
  <si>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</si>
  <si>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</si>
  <si>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</si>
  <si>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</si>
  <si>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</si>
  <si>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</si>
  <si>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</si>
  <si>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</si>
  <si>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</si>
  <si>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</si>
  <si>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</si>
  <si>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</si>
  <si>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</si>
  <si>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</si>
  <si>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</si>
  <si>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</si>
  <si>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</si>
  <si>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</si>
  <si>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</si>
  <si>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</si>
  <si>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</si>
  <si>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</si>
  <si>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</si>
  <si>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</si>
  <si>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</si>
  <si>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</si>
  <si>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</si>
  <si>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</si>
  <si>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</si>
  <si>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</si>
  <si>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</si>
  <si>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</si>
  <si>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</si>
  <si>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</si>
  <si>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</si>
  <si>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</si>
  <si>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</si>
  <si>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</si>
  <si>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</si>
  <si>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</si>
  <si>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</si>
  <si>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</si>
  <si>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</si>
  <si>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</si>
  <si>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</si>
  <si>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</si>
  <si>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</si>
  <si>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</si>
  <si>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</si>
  <si>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</si>
  <si>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</si>
  <si>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</si>
  <si>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</si>
  <si>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</si>
  <si>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</si>
  <si>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</si>
  <si>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</si>
  <si>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</si>
  <si>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</si>
  <si>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</si>
  <si>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</si>
  <si>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</si>
  <si>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</si>
  <si>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</si>
  <si>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</si>
  <si>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</si>
  <si>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</si>
  <si>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</si>
  <si>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</si>
  <si>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</si>
  <si>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</si>
  <si>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</si>
  <si>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</si>
  <si>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</si>
  <si>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</si>
  <si>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</si>
  <si>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</si>
  <si>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</si>
  <si>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</si>
  <si>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</si>
  <si>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</si>
  <si>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</si>
  <si>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</si>
  <si>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</si>
  <si>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</si>
  <si>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</si>
  <si>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</si>
  <si>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</si>
  <si>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</si>
  <si>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</si>
  <si>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</si>
  <si>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</si>
  <si>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</si>
  <si>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</si>
  <si>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</si>
  <si>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</si>
  <si>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</si>
  <si>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</si>
  <si>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</si>
  <si>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</si>
  <si>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</si>
  <si>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</si>
  <si>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</si>
  <si>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</si>
  <si>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</si>
  <si>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</si>
  <si>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</si>
  <si>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</si>
  <si>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</si>
  <si>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</si>
  <si>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</si>
  <si>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</si>
  <si>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</si>
  <si>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</si>
  <si>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</si>
  <si>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</si>
  <si>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</si>
  <si>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</si>
  <si>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</si>
  <si>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</si>
  <si>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</si>
  <si>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</si>
  <si>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</si>
  <si>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</si>
  <si>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</si>
  <si>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</si>
  <si>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</si>
  <si>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</si>
  <si>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</si>
  <si>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</si>
  <si>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</si>
  <si>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</si>
  <si>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</si>
  <si>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</si>
  <si>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</si>
  <si>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</si>
  <si>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</si>
  <si>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</si>
  <si>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</si>
  <si>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</si>
  <si>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</si>
  <si>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</si>
  <si>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</si>
  <si>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</si>
  <si>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</si>
  <si>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</si>
  <si>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</si>
  <si>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</si>
  <si>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</si>
  <si>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</si>
  <si>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</si>
  <si>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</si>
  <si>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</si>
  <si>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</si>
  <si>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</si>
  <si>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</si>
  <si>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</si>
  <si>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</si>
  <si>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</si>
  <si>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</si>
  <si>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</si>
  <si>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</si>
  <si>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</si>
  <si>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</si>
  <si>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</si>
  <si>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</si>
  <si>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</si>
  <si>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</si>
  <si>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</si>
  <si>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</si>
  <si>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</si>
  <si>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</si>
  <si>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</si>
  <si>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</si>
  <si>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</si>
  <si>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</si>
  <si>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</si>
  <si>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</si>
  <si>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</si>
  <si>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</si>
  <si>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</si>
  <si>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</si>
  <si>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</si>
  <si>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</si>
  <si>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</si>
  <si>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</si>
  <si>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</si>
  <si>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</si>
  <si>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</si>
  <si>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</si>
  <si>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</si>
  <si>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</si>
  <si>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</si>
  <si>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</si>
  <si>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</si>
  <si>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</si>
  <si>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</si>
  <si>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</si>
  <si>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</si>
  <si>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</si>
  <si>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</si>
  <si>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</si>
  <si>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</si>
  <si>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</si>
  <si>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</si>
  <si>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</si>
  <si>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</si>
  <si>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</si>
  <si>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</si>
  <si>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</si>
  <si>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</si>
  <si>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</si>
  <si>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</si>
  <si>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</si>
  <si>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</si>
  <si>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</si>
  <si>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</si>
  <si>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</si>
  <si>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</si>
  <si>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</si>
  <si>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</si>
  <si>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</si>
  <si>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</si>
  <si>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</si>
  <si>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</si>
  <si>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</si>
  <si>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</si>
  <si>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</si>
  <si>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</si>
  <si>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</si>
  <si>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</si>
  <si>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</si>
  <si>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</si>
  <si>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</si>
  <si>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</si>
  <si>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</si>
  <si>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</si>
  <si>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</si>
  <si>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</si>
  <si>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</si>
  <si>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</si>
  <si>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</si>
  <si>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</si>
  <si>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</si>
  <si>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</si>
  <si>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</si>
  <si>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</si>
  <si>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</si>
  <si>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</si>
  <si>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</si>
  <si>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</si>
  <si>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</si>
  <si>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</si>
  <si>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</si>
  <si>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</si>
  <si>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</si>
  <si>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</si>
  <si>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</si>
  <si>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</si>
  <si>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</si>
  <si>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</si>
  <si>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</si>
  <si>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</si>
  <si>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</si>
  <si>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</si>
  <si>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</si>
  <si>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</si>
  <si>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</si>
  <si>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</si>
  <si>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</si>
  <si>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</si>
  <si>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</si>
  <si>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</si>
  <si>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</si>
  <si>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</si>
  <si>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</si>
  <si>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</si>
  <si>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</si>
  <si>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</si>
  <si>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</si>
  <si>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</si>
  <si>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</si>
  <si>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</si>
  <si>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</si>
  <si>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</si>
  <si>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</si>
  <si>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</si>
  <si>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</si>
  <si>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</si>
  <si>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</si>
  <si>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</si>
  <si>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</si>
  <si>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</si>
  <si>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</si>
  <si>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</si>
  <si>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</si>
  <si>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</si>
  <si>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</si>
  <si>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</si>
  <si>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</si>
  <si>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</si>
  <si>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</si>
  <si>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</si>
  <si>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</si>
  <si>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</si>
  <si>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</si>
  <si>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</si>
  <si>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</si>
  <si>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</si>
  <si>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</si>
  <si>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</si>
  <si>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</si>
  <si>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</si>
  <si>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</si>
  <si>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</si>
  <si>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</si>
  <si>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</si>
  <si>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</si>
  <si>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</si>
  <si>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</si>
  <si>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</si>
  <si>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</si>
  <si>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</si>
  <si>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</si>
  <si>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</si>
  <si>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</si>
  <si>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</si>
  <si>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</si>
  <si>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</si>
  <si>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</si>
  <si>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</si>
  <si>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</si>
  <si>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</si>
  <si>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</si>
  <si>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</si>
  <si>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</si>
  <si>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</si>
  <si>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</si>
  <si>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</si>
  <si>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</si>
  <si>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</si>
  <si>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</si>
  <si>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</si>
  <si>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</si>
  <si>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</si>
  <si>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</si>
  <si>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</si>
  <si>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</si>
  <si>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</si>
  <si>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</si>
  <si>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</si>
  <si>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</si>
  <si>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</si>
  <si>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</si>
  <si>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</si>
  <si>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</si>
  <si>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</si>
  <si>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</si>
  <si>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</si>
  <si>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</si>
  <si>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</si>
  <si>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</si>
  <si>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</si>
  <si>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</si>
  <si>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</si>
  <si>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</si>
  <si>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</si>
  <si>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</si>
  <si>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</si>
  <si>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</si>
  <si>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</si>
  <si>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</si>
  <si>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</si>
  <si>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</si>
  <si>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</si>
  <si>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</si>
  <si>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</si>
  <si>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</si>
  <si>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</si>
  <si>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</si>
  <si>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</si>
  <si>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</si>
  <si>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</si>
  <si>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</si>
  <si>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</si>
  <si>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</si>
  <si>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</si>
  <si>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</si>
  <si>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</si>
  <si>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</si>
  <si>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</si>
  <si>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</si>
  <si>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</si>
  <si>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</si>
  <si>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</si>
  <si>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</si>
  <si>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</si>
  <si>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</si>
  <si>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</si>
  <si>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</si>
  <si>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</si>
  <si>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</si>
  <si>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</si>
  <si>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</si>
  <si>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</si>
  <si>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</si>
  <si>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</si>
  <si>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</si>
  <si>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</si>
  <si>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</si>
  <si>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</si>
  <si>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</si>
  <si>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</si>
  <si>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</si>
  <si>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</si>
  <si>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</si>
  <si>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</si>
  <si>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</si>
  <si>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</si>
  <si>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</si>
  <si>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</si>
  <si>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</si>
  <si>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</si>
  <si>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</si>
  <si>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</si>
  <si>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</si>
  <si>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</si>
  <si>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</si>
  <si>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</si>
  <si>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</si>
  <si>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</si>
  <si>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</si>
  <si>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</si>
  <si>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</si>
  <si>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</si>
  <si>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</si>
  <si>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</si>
  <si>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</si>
  <si>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</si>
  <si>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</si>
  <si>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</si>
  <si>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</si>
  <si>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</si>
  <si>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</si>
  <si>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</si>
  <si>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</si>
  <si>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</si>
  <si>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</si>
  <si>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</si>
  <si>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</si>
  <si>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</si>
  <si>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</si>
  <si>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</si>
  <si>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</si>
  <si>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</si>
  <si>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</si>
  <si>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</si>
  <si>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</si>
  <si>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</si>
  <si>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</si>
  <si>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</si>
  <si>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</si>
  <si>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</si>
  <si>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</si>
  <si>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</si>
  <si>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</si>
  <si>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</si>
  <si>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</si>
  <si>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</si>
  <si>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</si>
  <si>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</si>
  <si>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</si>
  <si>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</si>
  <si>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</si>
  <si>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</si>
  <si>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</si>
  <si>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</si>
  <si>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</si>
  <si>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</si>
  <si>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</si>
  <si>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</si>
  <si>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</si>
  <si>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</si>
  <si>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</si>
  <si>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</si>
  <si>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</si>
  <si>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</si>
  <si>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</si>
  <si>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</si>
  <si>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</si>
  <si>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</si>
  <si>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</si>
  <si>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</si>
  <si>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</si>
  <si>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</si>
  <si>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</si>
  <si>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</si>
  <si>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</si>
  <si>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</si>
  <si>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</si>
  <si>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</si>
  <si>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</si>
  <si>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</si>
  <si>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</si>
  <si>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</si>
  <si>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</si>
  <si>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</si>
  <si>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</si>
  <si>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</si>
  <si>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</si>
  <si>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</si>
  <si>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</si>
  <si>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</si>
  <si>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</si>
  <si>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</si>
  <si>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</si>
  <si>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</si>
  <si>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</si>
  <si>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</si>
  <si>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</si>
  <si>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</si>
  <si>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</si>
  <si>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</si>
  <si>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</si>
  <si>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</si>
  <si>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</si>
  <si>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</si>
  <si>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</si>
  <si>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</si>
  <si>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</si>
  <si>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</si>
  <si>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</si>
  <si>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</si>
  <si>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</si>
  <si>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</si>
  <si>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</si>
  <si>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</si>
  <si>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</si>
  <si>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</si>
  <si>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</si>
  <si>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</si>
  <si>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</si>
  <si>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</si>
  <si>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</si>
  <si>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</si>
  <si>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</si>
  <si>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</si>
  <si>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</si>
  <si>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</si>
  <si>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</si>
  <si>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</si>
  <si>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</si>
  <si>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</si>
  <si>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</si>
  <si>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</si>
  <si>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</si>
  <si>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</si>
  <si>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</si>
  <si>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</si>
  <si>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</si>
  <si>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</si>
  <si>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</si>
  <si>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</si>
  <si>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</si>
  <si>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</si>
  <si>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</si>
  <si>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</si>
  <si>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</si>
  <si>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</si>
  <si>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</si>
  <si>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</si>
  <si>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</si>
  <si>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</si>
  <si>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</si>
  <si>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</si>
  <si>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</si>
  <si>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</si>
  <si>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</si>
  <si>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</si>
  <si>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</si>
  <si>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</si>
  <si>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</si>
  <si>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</si>
  <si>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</si>
  <si>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</si>
  <si>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</si>
  <si>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</si>
  <si>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</si>
  <si>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</si>
  <si>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</si>
  <si>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</si>
  <si>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</si>
  <si>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</si>
  <si>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</si>
  <si>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</si>
  <si>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</si>
  <si>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</si>
  <si>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</si>
  <si>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</si>
  <si>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</si>
  <si>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</si>
  <si>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</si>
  <si>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</si>
  <si>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</si>
  <si>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</si>
  <si>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</si>
  <si>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</si>
  <si>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</si>
  <si>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</si>
  <si>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</si>
  <si>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</si>
  <si>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</si>
  <si>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</si>
  <si>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</si>
  <si>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</si>
  <si>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</si>
  <si>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</si>
  <si>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</si>
  <si>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</si>
  <si>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</si>
  <si>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</si>
  <si>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</si>
  <si>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</si>
  <si>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</si>
  <si>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</si>
  <si>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</si>
  <si>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</si>
  <si>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</si>
  <si>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</si>
  <si>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</si>
  <si>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</si>
  <si>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</si>
  <si>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</si>
  <si>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</si>
  <si>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</si>
  <si>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</si>
  <si>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</si>
  <si>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</si>
  <si>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</si>
  <si>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</si>
  <si>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</si>
  <si>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</si>
  <si>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</si>
  <si>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</si>
  <si>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</si>
  <si>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</si>
  <si>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</si>
  <si>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</si>
  <si>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</si>
  <si>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</si>
  <si>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</si>
  <si>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</si>
  <si>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</si>
  <si>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</si>
  <si>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</si>
  <si>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</si>
  <si>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</si>
  <si>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</si>
  <si>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</si>
  <si>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</si>
  <si>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</si>
  <si>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</si>
  <si>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</si>
  <si>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</si>
  <si>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</si>
  <si>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</si>
  <si>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</si>
  <si>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</si>
  <si>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</si>
  <si>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</si>
  <si>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</si>
  <si>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</si>
  <si>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</si>
  <si>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</si>
  <si>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</si>
  <si>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</si>
  <si>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</si>
  <si>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</si>
  <si>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</si>
  <si>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</si>
  <si>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</si>
  <si>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</si>
  <si>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</si>
  <si>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</si>
  <si>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</si>
  <si>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</si>
  <si>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</si>
  <si>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</si>
  <si>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</si>
  <si>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</si>
  <si>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</si>
  <si>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</si>
  <si>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</si>
  <si>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</si>
  <si>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</si>
  <si>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</si>
  <si>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</si>
  <si>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</si>
  <si>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</si>
  <si>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</si>
  <si>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</si>
  <si>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</si>
  <si>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</si>
  <si>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</si>
  <si>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</si>
  <si>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</si>
  <si>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</si>
  <si>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</si>
  <si>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</si>
  <si>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</si>
  <si>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</si>
  <si>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</si>
  <si>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</si>
  <si>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</si>
  <si>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</si>
  <si>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</si>
  <si>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</si>
  <si>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</si>
  <si>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</si>
  <si>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</si>
  <si>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</si>
  <si>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</si>
  <si>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</si>
  <si>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</si>
  <si>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</si>
  <si>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</si>
  <si>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</si>
  <si>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</si>
  <si>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</si>
  <si>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</si>
  <si>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</si>
  <si>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</si>
  <si>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</si>
  <si>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</si>
  <si>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</si>
  <si>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</si>
  <si>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</si>
  <si>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</si>
  <si>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</si>
  <si>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</si>
  <si>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</si>
  <si>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</si>
  <si>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</si>
  <si>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</si>
  <si>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</si>
  <si>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</si>
  <si>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</si>
  <si>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</si>
  <si>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</si>
  <si>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</si>
  <si>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</si>
  <si>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</si>
  <si>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</si>
  <si>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</si>
  <si>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</si>
  <si>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</si>
  <si>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</si>
  <si>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</si>
  <si>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</si>
  <si>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</si>
  <si>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</si>
  <si>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</si>
  <si>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</si>
  <si>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</si>
  <si>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</si>
  <si>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</si>
  <si>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</si>
  <si>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</si>
  <si>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</si>
  <si>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</si>
  <si>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</si>
  <si>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</si>
  <si>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</si>
  <si>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</si>
  <si>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</si>
  <si>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</si>
  <si>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</si>
  <si>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</si>
  <si>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</si>
  <si>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</si>
  <si>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</si>
  <si>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</si>
  <si>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</si>
  <si>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</si>
  <si>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</si>
  <si>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</si>
  <si>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</si>
  <si>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</si>
  <si>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</si>
  <si>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</si>
  <si>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</si>
  <si>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</si>
  <si>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</si>
  <si>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</si>
  <si>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</si>
  <si>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</si>
  <si>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</si>
  <si>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</si>
  <si>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</si>
  <si>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</si>
  <si>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</si>
  <si>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</si>
  <si>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</si>
  <si>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</si>
  <si>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</si>
  <si>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</si>
  <si>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</si>
  <si>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</si>
  <si>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</si>
  <si>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</si>
  <si>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</si>
  <si>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</si>
  <si>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</si>
  <si>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</si>
  <si>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</si>
  <si>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</si>
  <si>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</si>
  <si>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</si>
  <si>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</si>
  <si>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</si>
  <si>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</si>
  <si>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</si>
  <si>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</si>
  <si>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</si>
  <si>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</si>
  <si>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</si>
  <si>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</si>
  <si>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</si>
  <si>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</si>
  <si>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</si>
  <si>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</si>
  <si>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</si>
  <si>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</si>
  <si>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</si>
  <si>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</si>
  <si>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</si>
  <si>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</si>
  <si>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</si>
  <si>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</si>
  <si>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</si>
  <si>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</si>
  <si>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</si>
  <si>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</si>
  <si>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</si>
  <si>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</si>
  <si>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</si>
  <si>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</si>
  <si>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</si>
  <si>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</si>
  <si>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</si>
  <si>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</si>
  <si>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</si>
  <si>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</si>
  <si>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</si>
  <si>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</si>
  <si>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</si>
  <si>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</si>
  <si>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</si>
  <si>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</si>
  <si>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</si>
  <si>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</si>
  <si>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</si>
  <si>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</si>
  <si>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</si>
  <si>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</si>
  <si>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</si>
  <si>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</si>
  <si>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</si>
  <si>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</si>
  <si>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</si>
  <si>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</si>
  <si>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</si>
  <si>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</si>
  <si>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</si>
  <si>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</si>
  <si>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</si>
  <si>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</si>
  <si>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</si>
  <si>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</si>
  <si>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</si>
  <si>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</si>
  <si>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</si>
  <si>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</si>
  <si>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</si>
  <si>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</si>
  <si>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</si>
  <si>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</si>
  <si>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</si>
  <si>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</si>
  <si>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</si>
  <si>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</si>
  <si>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</si>
  <si>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</si>
  <si>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</si>
  <si>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</si>
  <si>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</si>
  <si>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</si>
  <si>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</si>
  <si>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</si>
  <si>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</si>
  <si>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</si>
  <si>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</si>
  <si>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</si>
  <si>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</si>
  <si>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</si>
  <si>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</si>
  <si>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</si>
  <si>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</si>
  <si>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</si>
  <si>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</si>
  <si>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</si>
  <si>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</si>
  <si>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</si>
  <si>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</si>
  <si>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</si>
  <si>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</si>
  <si>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</si>
  <si>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</si>
  <si>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</si>
  <si>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</si>
  <si>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</si>
  <si>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</si>
  <si>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</si>
  <si>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</si>
  <si>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</si>
  <si>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</si>
  <si>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</si>
  <si>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</si>
  <si>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</si>
  <si>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</si>
  <si>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</si>
  <si>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</si>
  <si>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</si>
  <si>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</si>
  <si>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</si>
  <si>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</si>
  <si>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</si>
  <si>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</si>
  <si>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</si>
  <si>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</si>
  <si>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</si>
  <si>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</si>
  <si>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</si>
  <si>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</si>
  <si>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</si>
  <si>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</si>
  <si>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</si>
  <si>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</si>
  <si>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</si>
  <si>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</si>
  <si>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</si>
  <si>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</si>
  <si>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</si>
  <si>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</si>
  <si>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</si>
  <si>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</si>
  <si>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</si>
  <si>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</si>
  <si>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</si>
  <si>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</si>
  <si>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</si>
  <si>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</si>
  <si>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</si>
  <si>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</si>
  <si>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</si>
  <si>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</si>
  <si>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</si>
  <si>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</si>
  <si>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</si>
  <si>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</si>
  <si>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</si>
  <si>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</si>
  <si>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</si>
  <si>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</si>
  <si>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</si>
  <si>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</si>
  <si>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</si>
  <si>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</si>
  <si>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</si>
  <si>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</si>
  <si>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</si>
  <si>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</si>
  <si>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</si>
  <si>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</si>
  <si>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</si>
  <si>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</si>
  <si>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</si>
  <si>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</si>
  <si>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</si>
  <si>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</si>
  <si>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</si>
  <si>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</si>
  <si>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</si>
  <si>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</si>
  <si>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</si>
  <si>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</si>
  <si>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</si>
  <si>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</si>
  <si>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</si>
  <si>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</si>
  <si>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</si>
  <si>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</si>
  <si>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</si>
  <si>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</si>
  <si>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</si>
  <si>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</si>
  <si>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</si>
  <si>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</si>
  <si>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</si>
  <si>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</si>
  <si>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</si>
  <si>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</si>
  <si>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</si>
  <si>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</si>
  <si>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</si>
  <si>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</si>
  <si>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</si>
  <si>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</si>
  <si>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</si>
  <si>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</si>
  <si>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</si>
  <si>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</si>
  <si>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</si>
  <si>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</si>
  <si>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</si>
  <si>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</si>
  <si>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</si>
  <si>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</si>
  <si>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</si>
  <si>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</si>
  <si>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</si>
  <si>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</si>
  <si>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</si>
  <si>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</si>
  <si>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</si>
  <si>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</si>
  <si>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</si>
  <si>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</si>
  <si>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</si>
  <si>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</si>
  <si>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</si>
  <si>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</si>
  <si>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</si>
  <si>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</si>
  <si>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</si>
  <si>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</si>
  <si>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</si>
  <si>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</si>
  <si>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</si>
  <si>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</si>
  <si>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</si>
  <si>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</si>
  <si>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</si>
  <si>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</si>
  <si>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</si>
  <si>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</si>
  <si>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</si>
  <si>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</si>
  <si>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</si>
  <si>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</si>
  <si>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</si>
  <si>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</si>
  <si>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</si>
  <si>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</si>
  <si>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</si>
  <si>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</si>
  <si>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</si>
  <si>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</si>
  <si>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</si>
  <si>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</si>
  <si>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</si>
  <si>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</si>
  <si>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</si>
  <si>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</si>
  <si>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</si>
  <si>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</si>
  <si>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</si>
  <si>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</si>
  <si>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</si>
  <si>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</si>
  <si>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</si>
  <si>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</si>
  <si>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</si>
  <si>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</si>
  <si>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</si>
  <si>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</si>
  <si>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</si>
  <si>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</si>
  <si>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</si>
  <si>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</si>
  <si>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</si>
  <si>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</si>
  <si>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</si>
  <si>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</si>
  <si>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</si>
  <si>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</si>
  <si>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</si>
  <si>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</si>
  <si>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</si>
  <si>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</si>
  <si>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</si>
  <si>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</si>
  <si>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</si>
  <si>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</si>
  <si>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</si>
  <si>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</si>
  <si>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</si>
  <si>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</si>
  <si>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</si>
  <si>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</si>
  <si>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</si>
  <si>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</si>
  <si>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</si>
  <si>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</si>
  <si>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</si>
  <si>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</si>
  <si>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</si>
  <si>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</si>
  <si>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</si>
  <si>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</si>
  <si>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</si>
  <si>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</si>
  <si>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</si>
  <si>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</si>
  <si>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</si>
  <si>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</si>
  <si>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</si>
  <si>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</si>
  <si>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</si>
  <si>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</si>
  <si>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</si>
  <si>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</si>
  <si>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</si>
  <si>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</si>
  <si>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</si>
  <si>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</si>
  <si>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</si>
  <si>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</si>
  <si>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</si>
  <si>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</si>
  <si>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</si>
  <si>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</si>
  <si>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</si>
  <si>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</si>
  <si>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</si>
  <si>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</si>
  <si>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</si>
  <si>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</si>
  <si>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</si>
  <si>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</si>
  <si>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</si>
  <si>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</si>
  <si>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</si>
  <si>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</si>
  <si>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</si>
  <si>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</si>
  <si>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</si>
  <si>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</si>
  <si>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</si>
  <si>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</si>
  <si>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</si>
  <si>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</si>
  <si>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</si>
  <si>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</si>
  <si>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</si>
  <si>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</si>
  <si>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</si>
  <si>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</si>
  <si>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</si>
  <si>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</si>
  <si>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</si>
  <si>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</si>
  <si>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</si>
  <si>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</si>
  <si>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</si>
  <si>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</si>
  <si>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</si>
  <si>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</si>
  <si>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</si>
  <si>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</si>
  <si>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</si>
  <si>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</si>
  <si>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</si>
  <si>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</si>
  <si>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</si>
  <si>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</si>
  <si>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</si>
  <si>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</si>
  <si>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</si>
  <si>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</si>
  <si>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</si>
  <si>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</si>
  <si>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</si>
  <si>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</si>
  <si>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</si>
  <si>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</si>
  <si>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</si>
  <si>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</si>
  <si>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</si>
  <si>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</si>
  <si>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</si>
  <si>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</si>
  <si>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</si>
  <si>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</si>
  <si>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</si>
  <si>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</si>
  <si>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</si>
  <si>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</si>
  <si>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</si>
  <si>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</si>
  <si>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</si>
  <si>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</si>
  <si>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</si>
  <si>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</si>
  <si>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</si>
  <si>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</si>
  <si>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</si>
  <si>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</si>
  <si>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</si>
  <si>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</si>
  <si>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</si>
  <si>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</si>
  <si>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</si>
  <si>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</si>
  <si>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</si>
  <si>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</si>
  <si>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</si>
  <si>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</si>
  <si>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</si>
  <si>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</si>
  <si>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</si>
  <si>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</si>
  <si>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</si>
  <si>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</si>
  <si>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</si>
  <si>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</si>
  <si>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</si>
  <si>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</si>
  <si>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</si>
  <si>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</si>
  <si>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</si>
  <si>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</si>
  <si>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</si>
  <si>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</si>
  <si>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</si>
  <si>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</si>
  <si>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</si>
  <si>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</si>
  <si>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</si>
  <si>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</si>
  <si>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</si>
  <si>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</si>
  <si>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</si>
  <si>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</si>
  <si>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</si>
  <si>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</si>
  <si>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</si>
  <si>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</si>
  <si>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</si>
  <si>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</si>
  <si>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</si>
  <si>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</si>
  <si>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</si>
  <si>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</si>
  <si>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</si>
  <si>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</si>
  <si>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</si>
  <si>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</si>
  <si>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</si>
  <si>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</si>
  <si>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</si>
  <si>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</si>
  <si>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</si>
  <si>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</si>
  <si>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</si>
  <si>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</si>
  <si>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</si>
  <si>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</si>
  <si>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</si>
  <si>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</si>
  <si>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</si>
  <si>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</si>
  <si>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</si>
  <si>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</si>
  <si>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</si>
  <si>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</si>
  <si>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</si>
  <si>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</si>
  <si>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</si>
  <si>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</si>
  <si>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</si>
  <si>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</si>
  <si>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</si>
  <si>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</si>
  <si>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</si>
  <si>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</si>
  <si>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</si>
  <si>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</si>
  <si>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</si>
  <si>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</si>
  <si>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</si>
  <si>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</si>
  <si>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</si>
  <si>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</si>
  <si>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</si>
  <si>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</si>
  <si>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</si>
  <si>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</si>
  <si>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</si>
  <si>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</si>
  <si>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</si>
  <si>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</si>
  <si>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</si>
  <si>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</si>
  <si>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</si>
  <si>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</si>
  <si>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</si>
  <si>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</si>
  <si>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</si>
  <si>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</si>
  <si>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</si>
  <si>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</si>
  <si>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</si>
  <si>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</si>
  <si>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</si>
  <si>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</si>
  <si>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</si>
  <si>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</si>
  <si>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</si>
  <si>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</si>
  <si>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</si>
  <si>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</si>
  <si>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</si>
  <si>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</si>
  <si>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</si>
  <si>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</si>
  <si>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</si>
  <si>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</si>
  <si>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</si>
  <si>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</si>
  <si>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</si>
  <si>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</si>
  <si>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</si>
  <si>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</si>
  <si>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</si>
  <si>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</si>
  <si>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</si>
  <si>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</si>
  <si>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</si>
  <si>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</si>
  <si>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</si>
  <si>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</si>
  <si>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</si>
  <si>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</si>
  <si>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</si>
  <si>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</si>
  <si>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</si>
  <si>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</si>
  <si>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</si>
  <si>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</si>
  <si>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</si>
  <si>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</si>
  <si>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</si>
  <si>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</si>
  <si>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</si>
  <si>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</si>
  <si>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</si>
  <si>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</si>
  <si>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</si>
  <si>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</si>
  <si>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</si>
  <si>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</si>
  <si>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</si>
  <si>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</si>
  <si>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</si>
  <si>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</si>
  <si>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</si>
  <si>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</si>
  <si>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</si>
  <si>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</si>
  <si>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</si>
  <si>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</si>
  <si>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</si>
  <si>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</si>
  <si>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</si>
  <si>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</si>
  <si>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</si>
  <si>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</si>
  <si>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</si>
  <si>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</si>
  <si>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</si>
  <si>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</si>
  <si>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</si>
  <si>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</si>
  <si>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</si>
  <si>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</si>
  <si>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</si>
  <si>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</si>
  <si>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</si>
  <si>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</si>
  <si>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</si>
  <si>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</si>
  <si>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</si>
  <si>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</si>
  <si>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</si>
  <si>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</si>
  <si>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</si>
  <si>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</si>
  <si>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</si>
  <si>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</si>
  <si>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</si>
  <si>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</si>
  <si>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</si>
  <si>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</si>
  <si>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</si>
  <si>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</si>
  <si>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</si>
  <si>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</si>
  <si>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</si>
  <si>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</si>
  <si>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</si>
  <si>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</si>
  <si>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</si>
  <si>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</si>
  <si>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</si>
  <si>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</si>
  <si>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</si>
  <si>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</si>
  <si>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</si>
  <si>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</si>
  <si>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</si>
  <si>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</si>
  <si>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</si>
  <si>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</si>
  <si>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</si>
  <si>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</si>
  <si>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</si>
  <si>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</si>
  <si>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</si>
  <si>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</si>
  <si>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</si>
  <si>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</si>
  <si>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</si>
  <si>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</si>
  <si>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</si>
  <si>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</si>
  <si>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</si>
  <si>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</si>
  <si>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</si>
  <si>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</si>
  <si>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</si>
  <si>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</si>
  <si>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</si>
  <si>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</si>
  <si>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</si>
  <si>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</si>
  <si>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</si>
  <si>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</si>
  <si>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</si>
  <si>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</si>
  <si>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</si>
  <si>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</si>
  <si>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</si>
  <si>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</si>
  <si>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</si>
  <si>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</si>
  <si>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</si>
  <si>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</si>
  <si>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</si>
  <si>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</si>
  <si>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</si>
  <si>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</si>
  <si>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</si>
  <si>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</si>
  <si>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</si>
  <si>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</si>
  <si>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</si>
  <si>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</si>
  <si>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</si>
  <si>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</si>
  <si>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</si>
  <si>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</si>
  <si>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</si>
  <si>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</si>
  <si>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</si>
  <si>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</si>
  <si>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</si>
  <si>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</si>
  <si>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</si>
  <si>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</si>
  <si>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</si>
  <si>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</si>
  <si>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</si>
  <si>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</si>
  <si>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</si>
  <si>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</si>
  <si>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</si>
  <si>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</si>
  <si>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</si>
  <si>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</si>
  <si>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</si>
  <si>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</si>
  <si>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</si>
  <si>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</si>
  <si>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</si>
  <si>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</si>
  <si>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</si>
  <si>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</si>
  <si>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</si>
  <si>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</si>
  <si>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</si>
  <si>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</si>
  <si>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</si>
  <si>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</si>
  <si>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</si>
  <si>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</si>
  <si>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</si>
  <si>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</si>
  <si>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</si>
  <si>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</si>
  <si>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</si>
  <si>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</si>
  <si>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</si>
  <si>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</si>
  <si>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</si>
  <si>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</si>
  <si>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</si>
  <si>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</si>
  <si>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</si>
  <si>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</si>
  <si>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</si>
  <si>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</si>
  <si>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</si>
  <si>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</si>
  <si>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</si>
  <si>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</si>
  <si>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</si>
  <si>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</si>
  <si>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</si>
  <si>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</si>
  <si>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</si>
  <si>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</si>
  <si>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</si>
  <si>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</si>
  <si>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</si>
  <si>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</si>
  <si>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</si>
  <si>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</si>
  <si>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</si>
  <si>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</si>
  <si>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</si>
  <si>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</si>
  <si>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</si>
  <si>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</si>
  <si>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</si>
  <si>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</si>
  <si>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</si>
  <si>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</si>
  <si>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</si>
  <si>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</si>
  <si>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</si>
  <si>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</si>
  <si>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</si>
  <si>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</si>
  <si>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</si>
  <si>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</si>
  <si>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</si>
  <si>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</si>
  <si>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</si>
  <si>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</si>
  <si>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</si>
  <si>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</si>
  <si>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</si>
  <si>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</si>
  <si>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</si>
  <si>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</si>
  <si>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</si>
  <si>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</si>
  <si>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</si>
  <si>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</si>
  <si>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</si>
  <si>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</si>
  <si>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</si>
  <si>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</si>
  <si>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</si>
  <si>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</si>
  <si>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</si>
  <si>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</si>
  <si>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</si>
  <si>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</si>
  <si>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</si>
  <si>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</si>
  <si>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</si>
  <si>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</si>
  <si>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</si>
  <si>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</si>
  <si>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</si>
  <si>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</si>
  <si>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</si>
  <si>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</si>
  <si>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</si>
  <si>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</si>
  <si>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</si>
  <si>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</si>
  <si>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</si>
  <si>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</si>
  <si>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</si>
  <si>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</si>
  <si>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</si>
  <si>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</si>
  <si>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</si>
  <si>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</si>
  <si>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</si>
  <si>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</si>
  <si>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</si>
  <si>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</si>
  <si>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</si>
  <si>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</si>
  <si>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</si>
  <si>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</si>
  <si>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</si>
  <si>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</si>
  <si>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</si>
  <si>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</si>
  <si>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</si>
  <si>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</si>
  <si>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</si>
  <si>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</si>
  <si>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</si>
  <si>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</si>
  <si>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</si>
  <si>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</si>
  <si>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</si>
  <si>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</si>
  <si>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</si>
  <si>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</si>
  <si>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</si>
  <si>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</si>
  <si>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</si>
  <si>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</si>
  <si>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</si>
  <si>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</si>
  <si>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</si>
  <si>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</si>
  <si>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</si>
  <si>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</si>
  <si>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</si>
  <si>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</si>
  <si>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</si>
  <si>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</si>
  <si>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</si>
  <si>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</si>
  <si>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</si>
  <si>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</si>
  <si>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</si>
  <si>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</si>
  <si>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</si>
  <si>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</si>
  <si>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</si>
  <si>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</si>
  <si>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</si>
  <si>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</si>
  <si>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</si>
  <si>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</si>
  <si>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</si>
  <si>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</si>
  <si>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</si>
  <si>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</si>
  <si>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</si>
  <si>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</si>
  <si>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</si>
  <si>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</si>
  <si>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</si>
  <si>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</si>
  <si>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</si>
  <si>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</si>
  <si>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</si>
  <si>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</si>
  <si>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</si>
  <si>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</si>
  <si>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</si>
  <si>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</si>
  <si>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</si>
  <si>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</si>
  <si>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</si>
  <si>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</si>
  <si>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</si>
  <si>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</si>
  <si>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</si>
  <si>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</si>
  <si>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</si>
  <si>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</si>
  <si>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</si>
  <si>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</si>
  <si>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</si>
  <si>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</si>
  <si>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</si>
  <si>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</si>
  <si>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</si>
  <si>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</si>
  <si>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</si>
  <si>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</si>
  <si>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</si>
  <si>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</si>
  <si>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</si>
  <si>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</si>
  <si>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</si>
  <si>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</si>
  <si>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</si>
  <si>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</si>
  <si>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</si>
  <si>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</si>
  <si>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</si>
  <si>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</si>
  <si>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</si>
  <si>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</si>
  <si>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</si>
  <si>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</si>
  <si>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</si>
  <si>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</si>
  <si>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</si>
  <si>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</si>
  <si>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</si>
  <si>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</si>
  <si>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</si>
  <si>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</si>
  <si>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</si>
  <si>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</si>
  <si>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</si>
  <si>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</si>
  <si>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</si>
  <si>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</si>
  <si>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</si>
  <si>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</si>
  <si>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</si>
  <si>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</si>
  <si>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</si>
  <si>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</si>
  <si>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</si>
  <si>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</si>
  <si>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</si>
  <si>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</si>
  <si>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</si>
  <si>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</si>
  <si>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</si>
  <si>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</si>
  <si>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</si>
  <si>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</si>
  <si>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</si>
  <si>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</si>
  <si>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</si>
  <si>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</si>
  <si>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</si>
  <si>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</si>
  <si>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</si>
  <si>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</si>
  <si>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</si>
  <si>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</si>
  <si>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</si>
  <si>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</si>
  <si>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</si>
  <si>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</si>
  <si>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</si>
  <si>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</si>
  <si>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</si>
  <si>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</si>
  <si>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</si>
  <si>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</si>
  <si>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</si>
  <si>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</si>
  <si>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</si>
  <si>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</si>
  <si>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</si>
  <si>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</si>
  <si>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</si>
  <si>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</si>
  <si>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</si>
  <si>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</si>
  <si>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</si>
  <si>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</si>
  <si>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</si>
  <si>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</si>
  <si>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</si>
  <si>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</si>
  <si>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</si>
  <si>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</si>
  <si>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</si>
  <si>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</si>
  <si>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</si>
  <si>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</si>
  <si>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</si>
  <si>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</si>
  <si>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</si>
  <si>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</si>
  <si>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</si>
  <si>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</si>
  <si>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</si>
  <si>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</si>
  <si>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</si>
  <si>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</si>
  <si>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</si>
  <si>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</si>
  <si>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</si>
  <si>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</si>
  <si>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</si>
  <si>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</si>
  <si>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</si>
  <si>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</si>
  <si>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</si>
  <si>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</si>
  <si>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</si>
  <si>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</si>
  <si>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</si>
  <si>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</si>
  <si>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</si>
  <si>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</si>
  <si>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</si>
  <si>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</si>
  <si>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</si>
  <si>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</si>
  <si>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</si>
  <si>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</si>
  <si>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</si>
  <si>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</si>
  <si>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</si>
  <si>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</si>
  <si>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</si>
  <si>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</si>
  <si>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</si>
  <si>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</si>
  <si>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</si>
  <si>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</si>
  <si>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</si>
  <si>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</si>
  <si>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</si>
  <si>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</si>
  <si>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</si>
  <si>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</si>
  <si>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</si>
  <si>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</si>
  <si>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</si>
  <si>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</si>
  <si>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</si>
  <si>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</si>
  <si>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</si>
  <si>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</si>
  <si>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</si>
  <si>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</si>
  <si>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</si>
  <si>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</si>
  <si>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</si>
  <si>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</si>
  <si>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</si>
  <si>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</si>
  <si>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</si>
  <si>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</si>
  <si>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</si>
  <si>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</si>
  <si>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</si>
  <si>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</si>
  <si>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</si>
  <si>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</si>
  <si>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</si>
  <si>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</si>
  <si>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</si>
  <si>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</si>
  <si>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</si>
  <si>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</si>
  <si>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</si>
  <si>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</si>
  <si>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</si>
  <si>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</si>
  <si>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</si>
  <si>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</si>
  <si>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</si>
  <si>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</si>
  <si>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</si>
  <si>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</si>
  <si>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</si>
  <si>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</si>
  <si>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</si>
  <si>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</si>
  <si>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</si>
  <si>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</si>
  <si>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</si>
  <si>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</si>
  <si>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</si>
  <si>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</si>
  <si>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</si>
  <si>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</si>
  <si>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</si>
  <si>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</si>
  <si>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</si>
  <si>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</si>
  <si>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</si>
  <si>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</si>
  <si>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</si>
  <si>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</si>
  <si>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</si>
  <si>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</si>
  <si>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</si>
  <si>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</si>
  <si>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</si>
  <si>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</si>
  <si>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</si>
  <si>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</si>
  <si>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</si>
  <si>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</si>
  <si>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</si>
  <si>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</si>
  <si>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</si>
  <si>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</si>
  <si>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</si>
  <si>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</si>
  <si>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</si>
  <si>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</si>
  <si>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</si>
  <si>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</si>
  <si>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</si>
  <si>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</si>
  <si>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</si>
  <si>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</si>
  <si>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</si>
  <si>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</si>
  <si>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</si>
  <si>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</si>
  <si>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</si>
  <si>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</si>
  <si>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</si>
  <si>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</si>
  <si>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</si>
  <si>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</si>
  <si>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</si>
  <si>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</si>
  <si>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</si>
  <si>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</si>
  <si>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</si>
  <si>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</si>
  <si>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</si>
  <si>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</si>
  <si>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</si>
  <si>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</si>
  <si>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</si>
  <si>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</si>
  <si>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</si>
  <si>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</si>
  <si>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</si>
  <si>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</si>
  <si>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</si>
  <si>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</si>
  <si>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</si>
  <si>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</si>
  <si>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</si>
  <si>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</si>
  <si>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</si>
  <si>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</si>
  <si>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</si>
  <si>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</si>
  <si>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</si>
  <si>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</si>
  <si>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</si>
  <si>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</si>
  <si>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</si>
  <si>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</si>
  <si>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</si>
  <si>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</si>
  <si>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</si>
  <si>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</si>
  <si>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</si>
  <si>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</si>
  <si>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</si>
  <si>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</si>
  <si>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</si>
  <si>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</si>
  <si>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</si>
  <si>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</si>
  <si>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</si>
  <si>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</si>
  <si>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</si>
  <si>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</si>
  <si>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</si>
  <si>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</si>
  <si>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</si>
  <si>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</si>
  <si>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</si>
  <si>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</si>
  <si>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</si>
  <si>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</si>
  <si>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</si>
  <si>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</si>
  <si>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</si>
  <si>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</si>
  <si>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</si>
  <si>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</si>
  <si>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</si>
  <si>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</si>
  <si>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</si>
  <si>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</si>
  <si>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</si>
  <si>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</si>
  <si>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</si>
  <si>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</si>
  <si>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</si>
  <si>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</si>
  <si>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</si>
  <si>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</si>
  <si>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</si>
  <si>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</si>
  <si>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</si>
  <si>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</si>
  <si>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</si>
  <si>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</si>
  <si>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</si>
  <si>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</si>
  <si>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</si>
  <si>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</si>
  <si>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</si>
  <si>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</si>
  <si>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</si>
  <si>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</si>
  <si>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</si>
  <si>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</si>
  <si>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</si>
  <si>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</si>
  <si>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</si>
  <si>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</si>
  <si>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</si>
  <si>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</si>
  <si>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</si>
  <si>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</si>
  <si>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</si>
  <si>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</si>
  <si>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</si>
  <si>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</si>
  <si>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</si>
  <si>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</si>
  <si>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</si>
  <si>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</si>
  <si>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</si>
  <si>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</si>
  <si>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</si>
  <si>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</si>
  <si>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</si>
  <si>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</si>
  <si>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</si>
  <si>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</si>
  <si>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</si>
  <si>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</si>
  <si>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</si>
  <si>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</si>
  <si>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</si>
  <si>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</si>
  <si>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</si>
  <si>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</si>
  <si>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</si>
  <si>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</si>
  <si>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</si>
  <si>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</si>
  <si>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</si>
  <si>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</si>
  <si>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</si>
  <si>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</si>
  <si>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</si>
  <si>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</si>
  <si>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</si>
  <si>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</si>
  <si>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</si>
  <si>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</si>
  <si>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</si>
  <si>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</si>
  <si>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</si>
  <si>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</si>
  <si>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</si>
  <si>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</si>
  <si>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</si>
  <si>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</si>
  <si>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</si>
  <si>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</si>
  <si>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</si>
  <si>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</si>
  <si>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</si>
  <si>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</si>
  <si>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</si>
  <si>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</si>
  <si>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</si>
  <si>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</si>
  <si>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</si>
  <si>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</si>
  <si>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</si>
  <si>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</si>
  <si>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</si>
  <si>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</si>
  <si>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</si>
  <si>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</si>
  <si>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</si>
  <si>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</si>
  <si>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</si>
  <si>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</si>
  <si>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</si>
  <si>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</si>
  <si>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</si>
  <si>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</si>
  <si>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</si>
  <si>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</si>
  <si>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</si>
  <si>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</si>
  <si>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</si>
  <si>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</si>
  <si>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</si>
  <si>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</si>
  <si>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</si>
  <si>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</si>
  <si>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</si>
  <si>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</si>
  <si>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</si>
  <si>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</si>
  <si>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</si>
  <si>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</si>
  <si>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</si>
  <si>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</si>
  <si>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</si>
  <si>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</si>
  <si>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</si>
  <si>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</si>
  <si>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</si>
  <si>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</si>
  <si>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</si>
  <si>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</si>
  <si>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</si>
  <si>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</si>
  <si>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</si>
  <si>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</si>
  <si>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</si>
  <si>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</si>
  <si>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</si>
  <si>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</si>
  <si>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</si>
  <si>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</si>
  <si>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</si>
  <si>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</si>
  <si>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</si>
  <si>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</si>
  <si>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</si>
  <si>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</si>
  <si>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</si>
  <si>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</si>
  <si>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</si>
  <si>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</si>
  <si>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</si>
  <si>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</si>
  <si>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</si>
  <si>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</si>
  <si>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</si>
  <si>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</si>
  <si>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</si>
  <si>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</si>
  <si>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</si>
  <si>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</si>
  <si>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</si>
  <si>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</si>
  <si>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</si>
  <si>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</si>
  <si>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</si>
  <si>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</si>
  <si>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</si>
  <si>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</si>
  <si>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</si>
  <si>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</si>
  <si>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</si>
  <si>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</si>
  <si>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</si>
  <si>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</si>
  <si>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</si>
  <si>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</si>
  <si>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</si>
  <si>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</si>
  <si>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</si>
  <si>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</si>
  <si>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</si>
  <si>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</si>
  <si>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</si>
  <si>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</si>
  <si>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</si>
  <si>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</si>
  <si>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</si>
  <si>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</si>
  <si>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</si>
  <si>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</si>
  <si>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</si>
  <si>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</si>
  <si>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</si>
  <si>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</si>
  <si>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</si>
  <si>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</si>
  <si>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</si>
  <si>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</si>
  <si>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</si>
  <si>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</si>
  <si>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</si>
  <si>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</si>
  <si>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</si>
  <si>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</si>
  <si>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</si>
  <si>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</si>
  <si>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</si>
  <si>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</si>
  <si>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</si>
  <si>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</si>
  <si>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</si>
  <si>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</si>
  <si>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</si>
  <si>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</si>
  <si>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</si>
  <si>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</si>
  <si>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</si>
  <si>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</si>
  <si>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</si>
  <si>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</si>
  <si>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</si>
  <si>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</si>
  <si>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</si>
  <si>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</si>
  <si>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</si>
  <si>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</si>
  <si>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</si>
  <si>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</si>
  <si>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</si>
  <si>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</si>
  <si>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</si>
  <si>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</si>
  <si>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</si>
  <si>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</si>
  <si>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</si>
  <si>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</si>
  <si>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</si>
  <si>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</si>
  <si>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</si>
  <si>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</si>
  <si>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</si>
  <si>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</si>
  <si>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</si>
  <si>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</si>
  <si>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</si>
  <si>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</si>
  <si>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</si>
  <si>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</si>
  <si>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</si>
  <si>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</si>
  <si>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</si>
  <si>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</si>
  <si>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</si>
  <si>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</si>
  <si>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</si>
  <si>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</si>
  <si>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</si>
  <si>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</si>
  <si>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</si>
  <si>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</si>
  <si>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</si>
  <si>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</si>
  <si>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</si>
  <si>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</si>
  <si>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</si>
  <si>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</si>
  <si>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</si>
  <si>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</si>
  <si>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</si>
  <si>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</si>
  <si>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</si>
  <si>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</si>
  <si>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</si>
  <si>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</si>
  <si>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</si>
  <si>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</si>
  <si>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</si>
  <si>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</si>
  <si>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</si>
  <si>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</si>
  <si>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</si>
  <si>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</si>
  <si>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</si>
  <si>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</si>
  <si>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</si>
  <si>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</si>
  <si>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</si>
  <si>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</si>
  <si>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</si>
  <si>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</si>
  <si>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</si>
  <si>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</si>
  <si>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</si>
  <si>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</si>
  <si>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</si>
  <si>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</si>
  <si>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</si>
  <si>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</si>
  <si>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</si>
  <si>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</si>
  <si>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</si>
  <si>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</si>
  <si>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</si>
  <si>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</si>
  <si>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</si>
  <si>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</si>
  <si>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</si>
  <si>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</si>
  <si>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</si>
  <si>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</si>
  <si>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</si>
  <si>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</si>
  <si>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</si>
  <si>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</si>
  <si>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</si>
  <si>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</si>
  <si>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</si>
  <si>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</si>
  <si>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</si>
  <si>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</si>
  <si>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</si>
  <si>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</si>
  <si>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</si>
  <si>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</si>
  <si>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</si>
  <si>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</si>
  <si>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</si>
  <si>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</si>
  <si>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</si>
  <si>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</si>
  <si>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</si>
  <si>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</si>
  <si>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</si>
  <si>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</si>
  <si>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</si>
  <si>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</si>
  <si>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</si>
  <si>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</si>
  <si>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</si>
  <si>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</si>
  <si>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</si>
  <si>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</si>
  <si>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</si>
  <si>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</si>
  <si>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</si>
  <si>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</si>
  <si>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</si>
  <si>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</si>
  <si>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</si>
  <si>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</si>
  <si>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</si>
  <si>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</si>
  <si>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</si>
  <si>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</si>
  <si>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</si>
  <si>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</si>
  <si>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</si>
  <si>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</si>
  <si>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</si>
  <si>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</si>
  <si>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</si>
  <si>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</si>
  <si>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</si>
  <si>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</si>
  <si>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</si>
  <si>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</si>
  <si>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</si>
  <si>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</si>
  <si>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</si>
  <si>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</si>
  <si>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</si>
  <si>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</si>
  <si>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</si>
  <si>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</si>
  <si>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</si>
  <si>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</si>
  <si>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</si>
  <si>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</si>
  <si>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</si>
  <si>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</si>
  <si>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</si>
  <si>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</si>
  <si>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</si>
  <si>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</si>
  <si>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</si>
  <si>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</si>
  <si>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</si>
  <si>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</si>
  <si>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</si>
  <si>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</si>
  <si>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</si>
  <si>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</si>
  <si>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</si>
  <si>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</si>
  <si>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</si>
  <si>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</si>
  <si>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</si>
  <si>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</si>
  <si>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</si>
  <si>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</si>
  <si>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</si>
  <si>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</si>
  <si>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</si>
  <si>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</si>
  <si>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</si>
  <si>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</si>
  <si>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</si>
  <si>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</si>
  <si>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</si>
  <si>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</si>
  <si>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</si>
  <si>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</si>
  <si>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</si>
  <si>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</si>
  <si>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</si>
  <si>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</si>
  <si>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</si>
  <si>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</si>
  <si>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</si>
  <si>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</si>
  <si>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</si>
  <si>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</si>
  <si>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</si>
  <si>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</si>
  <si>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</si>
  <si>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</si>
  <si>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</si>
  <si>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</si>
  <si>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</si>
  <si>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</si>
  <si>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</si>
  <si>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</si>
  <si>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</si>
  <si>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</si>
  <si>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</si>
  <si>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</si>
  <si>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</si>
  <si>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</si>
  <si>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</si>
  <si>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</si>
  <si>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</si>
  <si>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</si>
  <si>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</si>
  <si>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</si>
  <si>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</si>
  <si>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</si>
  <si>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</si>
  <si>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</si>
  <si>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</si>
  <si>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</si>
  <si>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</si>
  <si>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</si>
  <si>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</si>
  <si>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</si>
  <si>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</si>
  <si>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</si>
  <si>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</si>
  <si>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</si>
  <si>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</si>
  <si>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</si>
  <si>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</si>
  <si>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</si>
  <si>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</si>
  <si>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</si>
  <si>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</si>
  <si>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</si>
  <si>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</si>
  <si>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</si>
  <si>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</si>
  <si>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</si>
  <si>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</si>
  <si>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</si>
  <si>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</si>
  <si>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</si>
  <si>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</si>
  <si>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</si>
  <si>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</si>
  <si>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</si>
  <si>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</si>
  <si>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</si>
  <si>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</si>
  <si>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</si>
  <si>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</si>
  <si>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</si>
  <si>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</si>
  <si>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</si>
  <si>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</si>
  <si>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</si>
  <si>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</si>
  <si>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</si>
  <si>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</si>
  <si>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</si>
  <si>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</si>
  <si>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</si>
  <si>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</si>
  <si>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</si>
  <si>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</si>
  <si>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</si>
  <si>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</si>
  <si>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</si>
  <si>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</si>
  <si>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</si>
  <si>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</si>
  <si>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</si>
  <si>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</si>
  <si>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</si>
  <si>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</si>
  <si>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</si>
  <si>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</si>
  <si>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</si>
  <si>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</si>
  <si>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</si>
  <si>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</si>
  <si>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</si>
  <si>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</si>
  <si>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</si>
  <si>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</si>
  <si>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</si>
  <si>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</si>
  <si>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</si>
  <si>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</si>
  <si>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</si>
  <si>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</si>
  <si>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</si>
  <si>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</si>
  <si>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</si>
  <si>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</si>
  <si>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</si>
  <si>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</si>
  <si>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</si>
  <si>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</si>
  <si>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</si>
  <si>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</si>
  <si>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</si>
  <si>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</si>
  <si>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</si>
  <si>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</si>
  <si>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</si>
  <si>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</si>
  <si>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</si>
  <si>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</si>
  <si>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</si>
  <si>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</si>
  <si>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</si>
  <si>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</si>
  <si>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</si>
  <si>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</si>
  <si>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</si>
  <si>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</si>
  <si>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</si>
  <si>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</si>
  <si>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</si>
  <si>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</si>
  <si>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</si>
  <si>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</si>
  <si>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</si>
  <si>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</si>
  <si>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</si>
  <si>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</si>
  <si>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</si>
  <si>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</si>
  <si>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</si>
  <si>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</si>
  <si>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</si>
  <si>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</si>
  <si>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</si>
  <si>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</si>
  <si>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</si>
  <si>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</si>
  <si>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</si>
  <si>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</si>
  <si>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</si>
  <si>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</si>
  <si>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</si>
  <si>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</si>
  <si>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</si>
  <si>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</si>
  <si>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</si>
  <si>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</si>
  <si>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</si>
  <si>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</si>
  <si>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</si>
  <si>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</si>
  <si>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</si>
  <si>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</si>
  <si>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</si>
  <si>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</si>
  <si>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</si>
  <si>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</si>
  <si>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</si>
  <si>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</si>
  <si>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</si>
  <si>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</si>
  <si>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</si>
  <si>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</si>
  <si>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</si>
  <si>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</si>
  <si>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</si>
  <si>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</si>
  <si>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</si>
  <si>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</si>
  <si>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</si>
  <si>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</si>
  <si>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</si>
  <si>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</si>
  <si>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</si>
  <si>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</si>
  <si>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</si>
  <si>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</si>
  <si>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</si>
  <si>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</si>
  <si>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</si>
  <si>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</si>
  <si>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</si>
  <si>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</si>
  <si>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</si>
  <si>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</si>
  <si>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</si>
  <si>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</si>
  <si>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</si>
  <si>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</si>
  <si>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</si>
  <si>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</si>
  <si>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</si>
  <si>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</si>
  <si>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</si>
  <si>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</si>
  <si>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</si>
  <si>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</si>
  <si>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</si>
  <si>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</si>
  <si>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</si>
  <si>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</si>
  <si>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</si>
  <si>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</si>
  <si>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</si>
  <si>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</si>
  <si>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</si>
  <si>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</si>
  <si>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</si>
  <si>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</si>
  <si>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</si>
  <si>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</si>
  <si>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</si>
  <si>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</si>
  <si>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</si>
  <si>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</si>
  <si>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</si>
  <si>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</si>
  <si>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</si>
  <si>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</si>
  <si>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</si>
  <si>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</si>
  <si>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</si>
  <si>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</si>
  <si>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</si>
  <si>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</si>
  <si>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</si>
  <si>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</si>
  <si>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</si>
  <si>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</si>
  <si>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</si>
  <si>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</si>
  <si>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</si>
  <si>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</si>
  <si>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</si>
  <si>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</si>
  <si>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</si>
  <si>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</si>
  <si>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</si>
  <si>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</si>
  <si>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</si>
  <si>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</si>
  <si>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</si>
  <si>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</si>
  <si>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</si>
  <si>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</si>
  <si>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</si>
  <si>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</si>
  <si>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</si>
  <si>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</si>
  <si>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</si>
  <si>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</si>
  <si>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</si>
  <si>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</si>
  <si>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</si>
  <si>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</si>
  <si>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</si>
  <si>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</si>
  <si>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</si>
  <si>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</si>
  <si>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</si>
  <si>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</si>
  <si>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</si>
  <si>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</si>
  <si>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</si>
  <si>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</si>
  <si>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</si>
  <si>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</si>
  <si>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</si>
  <si>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</si>
  <si>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</si>
  <si>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</si>
  <si>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</si>
  <si>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</si>
  <si>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</si>
  <si>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</si>
  <si>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</si>
  <si>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</si>
  <si>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</si>
  <si>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</si>
  <si>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</si>
  <si>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</si>
  <si>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</si>
  <si>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</si>
  <si>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</si>
  <si>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</si>
  <si>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</si>
  <si>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</si>
  <si>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</si>
  <si>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</si>
  <si>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</si>
  <si>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</si>
  <si>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</si>
  <si>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</si>
  <si>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</si>
  <si>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</si>
  <si>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</si>
  <si>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</si>
  <si>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</si>
  <si>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</si>
  <si>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</si>
  <si>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</si>
  <si>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</si>
  <si>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</si>
  <si>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</si>
  <si>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</si>
  <si>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</si>
  <si>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</si>
  <si>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</si>
  <si>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</si>
  <si>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</si>
  <si>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</si>
  <si>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</si>
  <si>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</si>
  <si>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</si>
  <si>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</si>
  <si>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</si>
  <si>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</si>
  <si>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</si>
  <si>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</si>
  <si>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</si>
  <si>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</si>
  <si>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</si>
  <si>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</si>
  <si>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</si>
  <si>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</si>
  <si>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</si>
  <si>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</si>
  <si>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</si>
  <si>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</si>
  <si>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</si>
  <si>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</si>
  <si>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</si>
  <si>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</si>
  <si>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</si>
  <si>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</si>
  <si>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</si>
  <si>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</si>
  <si>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</si>
  <si>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</si>
  <si>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</si>
  <si>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</si>
  <si>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</si>
  <si>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</si>
  <si>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</si>
  <si>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</si>
  <si>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</si>
  <si>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</si>
  <si>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</si>
  <si>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</si>
  <si>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</si>
  <si>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</si>
  <si>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</si>
  <si>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</si>
  <si>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</si>
  <si>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</si>
  <si>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</si>
  <si>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</si>
  <si>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</si>
  <si>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</si>
  <si>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</si>
  <si>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</si>
  <si>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</si>
  <si>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</si>
  <si>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</si>
  <si>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</si>
  <si>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</si>
  <si>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</si>
  <si>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</si>
  <si>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</si>
  <si>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</si>
  <si>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</si>
  <si>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</si>
  <si>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</si>
  <si>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</si>
  <si>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</si>
  <si>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</si>
  <si>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</si>
  <si>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</si>
  <si>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</si>
  <si>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</si>
  <si>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</si>
  <si>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</si>
  <si>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</si>
  <si>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</si>
  <si>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</si>
  <si>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</si>
  <si>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</si>
  <si>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</si>
  <si>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</si>
  <si>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</si>
  <si>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</si>
  <si>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</si>
  <si>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</si>
  <si>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</si>
  <si>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</si>
  <si>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</si>
  <si>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</si>
  <si>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</si>
  <si>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</si>
  <si>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</si>
  <si>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</si>
  <si>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</si>
  <si>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</si>
  <si>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</si>
  <si>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</si>
  <si>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</si>
  <si>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</si>
  <si>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</si>
  <si>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</si>
  <si>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</si>
  <si>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</si>
  <si>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</si>
  <si>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</si>
  <si>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</si>
  <si>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</si>
  <si>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</si>
  <si>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</si>
  <si>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</si>
  <si>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</si>
  <si>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</si>
  <si>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</si>
  <si>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</si>
  <si>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</si>
  <si>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</si>
  <si>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</si>
  <si>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</si>
  <si>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</si>
  <si>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</si>
  <si>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</si>
  <si>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</si>
  <si>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</si>
  <si>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</si>
  <si>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</si>
  <si>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</si>
  <si>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</si>
  <si>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</si>
  <si>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</si>
  <si>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</si>
  <si>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</si>
  <si>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</si>
  <si>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</si>
  <si>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</si>
  <si>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</si>
  <si>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</si>
  <si>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</si>
  <si>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</si>
  <si>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</si>
  <si>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</si>
  <si>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</si>
  <si>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</si>
  <si>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</si>
  <si>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</si>
  <si>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</si>
  <si>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</si>
  <si>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</si>
  <si>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</si>
  <si>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</si>
  <si>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</si>
  <si>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</si>
  <si>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</si>
  <si>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</si>
  <si>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</si>
  <si>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</si>
  <si>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</si>
  <si>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</si>
  <si>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</si>
  <si>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</si>
  <si>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</si>
  <si>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</si>
  <si>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</si>
  <si>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</si>
  <si>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</si>
  <si>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</si>
  <si>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</si>
  <si>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</si>
  <si>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</si>
  <si>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</si>
  <si>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</si>
  <si>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</si>
  <si>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</si>
  <si>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</si>
  <si>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</si>
  <si>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</si>
  <si>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</si>
  <si>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</si>
  <si>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</si>
  <si>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</si>
  <si>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</si>
  <si>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</si>
  <si>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</si>
  <si>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</si>
  <si>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</si>
  <si>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</si>
  <si>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</si>
  <si>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</si>
  <si>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</si>
  <si>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</si>
  <si>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</si>
  <si>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</si>
  <si>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</si>
  <si>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</si>
  <si>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</si>
  <si>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</si>
  <si>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</si>
  <si>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</si>
  <si>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</si>
  <si>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</si>
  <si>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</si>
  <si>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</si>
  <si>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</si>
  <si>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</si>
  <si>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</si>
  <si>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</si>
  <si>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</si>
  <si>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</si>
  <si>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</si>
  <si>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</si>
  <si>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</si>
  <si>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</si>
  <si>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</si>
  <si>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</si>
  <si>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</si>
  <si>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</si>
  <si>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</si>
  <si>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</si>
  <si>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</si>
  <si>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</si>
  <si>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</si>
  <si>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</si>
  <si>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</si>
  <si>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</si>
  <si>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</si>
  <si>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</si>
  <si>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</si>
  <si>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</si>
  <si>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</si>
  <si>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</si>
  <si>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</si>
  <si>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</si>
  <si>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</si>
  <si>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</si>
  <si>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</si>
  <si>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</si>
  <si>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</si>
  <si>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</si>
  <si>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</si>
  <si>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</si>
  <si>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</si>
  <si>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</si>
  <si>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</si>
  <si>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</si>
  <si>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</si>
  <si>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</si>
  <si>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</si>
  <si>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</si>
  <si>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</si>
  <si>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</si>
  <si>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</si>
  <si>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</si>
  <si>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</si>
  <si>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</si>
  <si>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</si>
  <si>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</si>
  <si>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</si>
  <si>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</si>
  <si>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</si>
  <si>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</si>
  <si>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</si>
  <si>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</si>
  <si>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</si>
  <si>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</si>
  <si>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</si>
  <si>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</si>
  <si>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</si>
  <si>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</si>
  <si>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</si>
  <si>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</si>
  <si>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</si>
  <si>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</si>
  <si>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</si>
  <si>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</si>
  <si>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</si>
  <si>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</si>
  <si>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</si>
  <si>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</si>
  <si>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</si>
  <si>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</si>
  <si>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</si>
  <si>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</si>
  <si>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</si>
  <si>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</si>
  <si>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</si>
  <si>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</si>
  <si>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</si>
  <si>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</si>
  <si>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</si>
  <si>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</si>
  <si>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</si>
  <si>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</si>
  <si>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</si>
  <si>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</si>
  <si>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</si>
  <si>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</si>
  <si>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</si>
  <si>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</si>
  <si>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</si>
  <si>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</si>
  <si>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</si>
  <si>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</si>
  <si>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</si>
  <si>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</si>
  <si>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</si>
  <si>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</si>
  <si>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</si>
  <si>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</si>
  <si>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</si>
  <si>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</si>
  <si>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</si>
  <si>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</si>
  <si>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</si>
  <si>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</si>
  <si>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</si>
  <si>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</si>
  <si>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</si>
  <si>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</si>
  <si>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</si>
  <si>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</si>
  <si>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</si>
  <si>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</si>
  <si>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</si>
  <si>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</si>
  <si>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</si>
  <si>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</si>
  <si>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</si>
  <si>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</si>
  <si>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</si>
  <si>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</si>
  <si>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</si>
  <si>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</si>
  <si>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</si>
  <si>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</si>
  <si>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</si>
  <si>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</si>
  <si>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</si>
  <si>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</si>
  <si>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</si>
  <si>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</si>
  <si>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</si>
  <si>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</si>
  <si>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</si>
  <si>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</si>
  <si>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</si>
  <si>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</si>
  <si>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</si>
  <si>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</si>
  <si>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</si>
  <si>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</si>
  <si>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</si>
  <si>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</si>
  <si>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</si>
  <si>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</si>
  <si>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</si>
  <si>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</si>
  <si>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</si>
  <si>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</si>
  <si>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</si>
  <si>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</si>
  <si>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</si>
  <si>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</si>
  <si>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</si>
  <si>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</si>
  <si>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</si>
  <si>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</si>
  <si>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</si>
  <si>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</si>
  <si>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</si>
  <si>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</si>
  <si>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</si>
  <si>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</si>
  <si>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</si>
  <si>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</si>
  <si>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</si>
  <si>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</si>
  <si>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</si>
  <si>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</si>
  <si>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</si>
  <si>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</si>
  <si>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</si>
  <si>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</si>
  <si>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</si>
  <si>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</si>
  <si>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</si>
  <si>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</si>
  <si>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</si>
  <si>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</si>
  <si>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</si>
  <si>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</si>
  <si>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</si>
  <si>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</si>
  <si>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</si>
  <si>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</si>
  <si>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</si>
  <si>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</si>
  <si>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</si>
  <si>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</si>
  <si>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</si>
  <si>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</si>
  <si>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</si>
  <si>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</si>
  <si>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</si>
  <si>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</si>
  <si>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</si>
  <si>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</si>
  <si>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</si>
  <si>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</si>
  <si>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</si>
  <si>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</si>
  <si>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</si>
  <si>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</si>
  <si>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</si>
  <si>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</si>
  <si>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</si>
  <si>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</si>
  <si>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</si>
  <si>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</si>
  <si>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</si>
  <si>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</si>
  <si>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</si>
  <si>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</si>
  <si>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</si>
  <si>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</si>
  <si>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</si>
  <si>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</si>
  <si>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</si>
  <si>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</si>
  <si>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</si>
  <si>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</si>
  <si>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</si>
  <si>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</si>
  <si>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</si>
  <si>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</si>
  <si>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</si>
  <si>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</si>
  <si>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</si>
  <si>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</si>
  <si>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</si>
  <si>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</si>
  <si>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</si>
  <si>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</si>
  <si>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</si>
  <si>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</si>
  <si>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</si>
  <si>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</si>
  <si>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</si>
  <si>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</si>
  <si>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</si>
  <si>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</si>
  <si>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</si>
  <si>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</si>
  <si>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</si>
  <si>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</si>
  <si>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</si>
  <si>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</si>
  <si>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</si>
  <si>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</si>
  <si>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</si>
  <si>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</si>
  <si>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</si>
  <si>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</si>
  <si>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</si>
  <si>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</si>
  <si>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</si>
  <si>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</si>
  <si>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</si>
  <si>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</si>
  <si>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</si>
  <si>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</si>
  <si>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</si>
  <si>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</si>
  <si>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</si>
  <si>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</si>
  <si>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</si>
  <si>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</si>
  <si>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</si>
  <si>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</si>
  <si>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</si>
  <si>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</si>
  <si>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</si>
  <si>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</si>
  <si>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</si>
  <si>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</si>
  <si>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</si>
  <si>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</si>
  <si>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</si>
  <si>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</si>
  <si>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</si>
  <si>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</si>
  <si>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</si>
  <si>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</si>
  <si>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</si>
  <si>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</si>
  <si>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</si>
  <si>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</si>
  <si>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</si>
  <si>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</si>
  <si>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</si>
  <si>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</si>
  <si>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</si>
  <si>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</si>
  <si>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</si>
  <si>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</si>
  <si>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</si>
  <si>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</si>
  <si>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</si>
  <si>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</si>
  <si>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</si>
  <si>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</si>
  <si>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</si>
  <si>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</si>
  <si>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</si>
  <si>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</si>
  <si>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</si>
  <si>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</si>
  <si>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</si>
  <si>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</si>
  <si>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</si>
  <si>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</si>
  <si>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</si>
  <si>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</si>
  <si>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</si>
  <si>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</si>
  <si>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</si>
  <si>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</si>
  <si>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</si>
  <si>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</si>
  <si>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</si>
  <si>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</si>
  <si>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</si>
  <si>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</si>
  <si>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</si>
  <si>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</si>
  <si>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</si>
  <si>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</si>
  <si>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</si>
  <si>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</si>
  <si>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</si>
  <si>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</si>
  <si>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</si>
  <si>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</si>
  <si>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</si>
  <si>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</si>
  <si>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</si>
  <si>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</si>
  <si>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</si>
  <si>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</si>
  <si>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</si>
  <si>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</si>
  <si>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</si>
  <si>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</si>
  <si>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</si>
  <si>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</si>
  <si>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</si>
  <si>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</si>
  <si>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</si>
  <si>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</si>
  <si>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</si>
  <si>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</si>
  <si>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</si>
  <si>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</si>
  <si>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</si>
  <si>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</si>
  <si>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</si>
  <si>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</si>
  <si>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</si>
  <si>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</si>
  <si>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</si>
  <si>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</si>
  <si>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</si>
  <si>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</si>
  <si>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</si>
  <si>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</si>
  <si>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</si>
  <si>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</si>
  <si>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</si>
  <si>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</si>
  <si>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</si>
  <si>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</si>
  <si>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</si>
  <si>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</si>
  <si>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</si>
  <si>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</si>
  <si>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</si>
  <si>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</si>
  <si>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</si>
  <si>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</si>
  <si>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</si>
  <si>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</si>
  <si>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</si>
  <si>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</si>
  <si>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</si>
  <si>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</si>
  <si>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</si>
  <si>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</si>
  <si>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</si>
  <si>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</si>
  <si>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</si>
  <si>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</si>
  <si>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</si>
  <si>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</si>
  <si>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</si>
  <si>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</si>
  <si>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</si>
  <si>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</si>
  <si>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</si>
  <si>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</si>
  <si>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</si>
  <si>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</si>
  <si>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</si>
  <si>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</si>
  <si>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</si>
  <si>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</si>
  <si>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</si>
  <si>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</si>
  <si>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</si>
  <si>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</si>
  <si>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</si>
  <si>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</si>
  <si>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</si>
  <si>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</si>
  <si>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</si>
  <si>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</si>
  <si>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</si>
  <si>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</si>
  <si>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</si>
  <si>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</si>
  <si>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</si>
  <si>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</si>
  <si>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</si>
  <si>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</si>
  <si>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</si>
  <si>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</si>
  <si>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</si>
  <si>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</si>
  <si>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</si>
  <si>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</si>
  <si>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</si>
  <si>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</si>
  <si>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</si>
  <si>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</si>
  <si>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</si>
  <si>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</si>
  <si>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</si>
  <si>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</si>
  <si>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</si>
  <si>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</si>
  <si>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</si>
  <si>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</si>
  <si>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</si>
  <si>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</si>
  <si>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</si>
  <si>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</si>
  <si>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</si>
  <si>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</si>
  <si>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</si>
  <si>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</si>
  <si>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</si>
  <si>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</si>
  <si>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</si>
  <si>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</si>
  <si>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</si>
  <si>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</si>
  <si>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</si>
  <si>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</si>
  <si>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</si>
  <si>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</si>
  <si>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</si>
  <si>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</si>
  <si>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</si>
  <si>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</si>
  <si>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</si>
  <si>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</si>
  <si>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</si>
  <si>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</si>
  <si>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</si>
  <si>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</si>
  <si>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</si>
  <si>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</si>
  <si>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</si>
  <si>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</si>
  <si>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</si>
  <si>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</si>
  <si>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</si>
  <si>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</si>
  <si>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</si>
  <si>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</si>
  <si>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</si>
  <si>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</si>
  <si>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</si>
  <si>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</si>
  <si>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</si>
  <si>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</si>
  <si>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</si>
  <si>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</si>
  <si>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</si>
  <si>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</si>
  <si>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</si>
  <si>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</si>
  <si>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</si>
  <si>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</si>
  <si>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</si>
  <si>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</si>
  <si>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</si>
  <si>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</si>
  <si>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</si>
  <si>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</si>
  <si>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</si>
  <si>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</si>
  <si>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</si>
  <si>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</si>
  <si>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</si>
  <si>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</si>
  <si>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</si>
  <si>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</si>
  <si>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</si>
  <si>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</si>
  <si>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</si>
  <si>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</si>
  <si>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</si>
  <si>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</si>
  <si>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</si>
  <si>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</si>
  <si>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</si>
  <si>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</si>
  <si>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</si>
  <si>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</si>
  <si>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</si>
  <si>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</si>
  <si>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</si>
  <si>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</si>
  <si>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</si>
  <si>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</si>
  <si>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</si>
  <si>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</si>
  <si>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</si>
  <si>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</si>
  <si>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</si>
  <si>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</si>
  <si>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</si>
  <si>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</si>
  <si>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</si>
  <si>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</si>
  <si>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</si>
  <si>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</si>
  <si>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</si>
  <si>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</si>
  <si>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</si>
  <si>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</si>
  <si>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</si>
  <si>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</si>
  <si>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</si>
  <si>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</si>
  <si>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</si>
  <si>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</si>
  <si>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</si>
  <si>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</si>
  <si>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</si>
  <si>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</si>
  <si>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</si>
  <si>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</si>
  <si>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</si>
  <si>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</si>
  <si>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</si>
  <si>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</si>
  <si>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</si>
  <si>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</si>
  <si>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</si>
  <si>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</si>
  <si>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</si>
  <si>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</si>
  <si>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</si>
  <si>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</si>
  <si>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</si>
  <si>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</si>
  <si>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</si>
  <si>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</si>
  <si>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</si>
  <si>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</si>
  <si>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</si>
  <si>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</si>
  <si>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</si>
  <si>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</si>
  <si>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</si>
  <si>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</si>
  <si>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</si>
  <si>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</si>
  <si>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</si>
  <si>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</si>
  <si>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</si>
  <si>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</si>
  <si>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</si>
  <si>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</si>
  <si>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</si>
  <si>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</si>
  <si>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</si>
  <si>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</si>
  <si>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</si>
  <si>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</si>
  <si>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</si>
  <si>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</si>
  <si>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</si>
  <si>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</si>
  <si>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</si>
  <si>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</si>
  <si>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</si>
  <si>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</si>
  <si>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</si>
  <si>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</si>
  <si>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</si>
  <si>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</si>
  <si>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</si>
  <si>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</si>
  <si>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</si>
  <si>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</si>
  <si>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</si>
  <si>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</si>
  <si>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</si>
  <si>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</si>
  <si>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</si>
  <si>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</si>
  <si>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</si>
  <si>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</si>
  <si>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</si>
  <si>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</si>
  <si>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</si>
  <si>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</si>
  <si>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</si>
  <si>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</si>
  <si>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</si>
  <si>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</si>
  <si>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</si>
  <si>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</si>
  <si>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</si>
  <si>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</si>
  <si>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</si>
  <si>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</si>
  <si>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</si>
  <si>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</si>
  <si>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</si>
  <si>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</si>
  <si>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</si>
  <si>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</si>
  <si>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</si>
  <si>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</si>
  <si>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</si>
  <si>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</si>
  <si>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</si>
  <si>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</si>
  <si>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</si>
  <si>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</si>
  <si>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</si>
  <si>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</si>
  <si>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</si>
  <si>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</si>
  <si>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</si>
  <si>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</si>
  <si>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</si>
  <si>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</si>
  <si>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</si>
  <si>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</si>
  <si>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</si>
  <si>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</si>
  <si>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</si>
  <si>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</si>
  <si>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</si>
  <si>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</si>
  <si>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</si>
  <si>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</si>
  <si>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</si>
  <si>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</si>
  <si>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</si>
  <si>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</si>
  <si>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</si>
  <si>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</si>
  <si>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</si>
  <si>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</si>
  <si>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</si>
  <si>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</si>
  <si>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</si>
  <si>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</si>
  <si>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</si>
  <si>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</si>
  <si>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</si>
  <si>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</si>
  <si>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</si>
  <si>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</si>
  <si>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</si>
  <si>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</si>
  <si>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</si>
  <si>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</si>
  <si>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</si>
  <si>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</si>
  <si>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</si>
  <si>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</si>
  <si>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</si>
  <si>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</si>
  <si>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</si>
  <si>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</si>
  <si>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</si>
  <si>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</si>
  <si>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</si>
  <si>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</si>
  <si>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</si>
  <si>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</si>
  <si>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</si>
  <si>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</si>
  <si>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</si>
  <si>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</si>
  <si>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</si>
  <si>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</si>
  <si>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</si>
  <si>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</si>
  <si>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</si>
  <si>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</si>
  <si>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</si>
  <si>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</si>
  <si>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</si>
  <si>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</si>
  <si>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</si>
  <si>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</si>
  <si>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</si>
  <si>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</si>
  <si>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</si>
  <si>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</si>
  <si>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</si>
  <si>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</si>
  <si>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</si>
  <si>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</si>
  <si>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</si>
  <si>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</si>
  <si>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</si>
  <si>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</si>
  <si>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</si>
  <si>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</si>
  <si>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</si>
  <si>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</si>
  <si>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</si>
  <si>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</si>
  <si>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</si>
  <si>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</si>
  <si>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</si>
  <si>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</si>
  <si>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</si>
  <si>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</si>
  <si>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</si>
  <si>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</si>
  <si>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</si>
  <si>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</si>
  <si>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</si>
  <si>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</si>
  <si>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</si>
  <si>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</si>
  <si>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</si>
  <si>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</si>
  <si>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</si>
  <si>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</si>
  <si>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</si>
  <si>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</si>
  <si>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</si>
  <si>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</si>
  <si>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</si>
  <si>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</si>
  <si>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</si>
  <si>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</si>
  <si>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</si>
  <si>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</si>
  <si>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</si>
  <si>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</si>
  <si>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</si>
  <si>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</si>
  <si>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</si>
  <si>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</si>
  <si>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</si>
  <si>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</si>
  <si>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</si>
  <si>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</si>
  <si>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</si>
  <si>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</si>
  <si>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</si>
  <si>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</si>
  <si>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</si>
  <si>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</si>
  <si>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</si>
  <si>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</si>
  <si>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</si>
  <si>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</si>
  <si>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</si>
  <si>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</si>
  <si>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</si>
  <si>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</si>
  <si>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</si>
  <si>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</si>
  <si>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</si>
  <si>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</si>
  <si>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</si>
  <si>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</si>
  <si>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</si>
  <si>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</si>
  <si>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</si>
  <si>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</si>
  <si>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</si>
  <si>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</si>
  <si>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</si>
  <si>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</si>
  <si>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</si>
  <si>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</si>
  <si>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</si>
  <si>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</si>
  <si>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</si>
  <si>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</si>
  <si>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</si>
  <si>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</si>
  <si>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</si>
  <si>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</si>
  <si>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</si>
  <si>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</si>
  <si>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</si>
  <si>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</si>
  <si>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</si>
  <si>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</si>
  <si>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</si>
  <si>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</si>
  <si>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</si>
  <si>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</si>
  <si>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</si>
  <si>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</si>
  <si>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</si>
  <si>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</si>
  <si>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</si>
  <si>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</si>
  <si>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</si>
  <si>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</si>
  <si>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</si>
  <si>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</si>
  <si>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</si>
  <si>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</si>
  <si>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</si>
  <si>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</si>
  <si>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</si>
  <si>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</si>
  <si>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</si>
  <si>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</si>
  <si>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</si>
  <si>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</si>
  <si>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</si>
  <si>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</si>
  <si>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</si>
  <si>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</si>
  <si>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</si>
  <si>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</si>
  <si>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</si>
  <si>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</si>
  <si>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</si>
  <si>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</si>
  <si>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</si>
  <si>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</si>
  <si>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</si>
  <si>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</si>
  <si>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</si>
  <si>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</si>
  <si>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</si>
  <si>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</si>
  <si>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</si>
  <si>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</si>
  <si>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</si>
  <si>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</si>
  <si>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</si>
  <si>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</si>
  <si>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</si>
  <si>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</si>
  <si>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</si>
  <si>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</si>
  <si>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</si>
  <si>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</si>
  <si>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</si>
  <si>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</si>
  <si>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</si>
  <si>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</si>
  <si>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</si>
  <si>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</si>
  <si>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</si>
  <si>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</si>
  <si>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</si>
  <si>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</si>
  <si>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</si>
  <si>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</si>
  <si>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</si>
  <si>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</si>
  <si>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</si>
  <si>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</si>
  <si>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</si>
  <si>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</si>
  <si>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</si>
  <si>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</si>
  <si>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</si>
  <si>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</si>
  <si>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</si>
  <si>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</si>
  <si>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</si>
  <si>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</si>
  <si>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</si>
  <si>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</si>
  <si>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</si>
  <si>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</si>
  <si>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</si>
  <si>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</si>
  <si>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</si>
  <si>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</si>
  <si>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</si>
  <si>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</si>
  <si>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</si>
  <si>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</si>
  <si>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</si>
  <si>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</si>
  <si>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</si>
  <si>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</si>
  <si>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</si>
  <si>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</si>
  <si>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</si>
  <si>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</si>
  <si>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</si>
  <si>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</si>
  <si>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</si>
  <si>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</si>
  <si>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</si>
  <si>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</si>
  <si>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</si>
  <si>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</si>
  <si>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</si>
  <si>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</si>
  <si>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</si>
  <si>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</si>
  <si>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</si>
  <si>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</si>
  <si>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</si>
  <si>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</si>
  <si>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</si>
  <si>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</si>
  <si>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</si>
  <si>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</si>
  <si>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</si>
  <si>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</si>
  <si>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</si>
  <si>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</si>
  <si>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</si>
  <si>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</si>
  <si>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</si>
  <si>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</si>
  <si>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</si>
  <si>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</si>
  <si>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</si>
  <si>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</si>
  <si>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</si>
  <si>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</si>
  <si>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</si>
  <si>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</si>
  <si>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</si>
  <si>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</si>
  <si>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</si>
  <si>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</si>
  <si>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</si>
  <si>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</si>
  <si>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</si>
  <si>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</si>
  <si>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</si>
  <si>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</si>
  <si>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</si>
  <si>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</si>
  <si>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</si>
  <si>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</si>
  <si>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</si>
  <si>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</si>
  <si>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</si>
  <si>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</si>
  <si>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</si>
  <si>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</si>
  <si>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</si>
  <si>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</si>
  <si>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</si>
  <si>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</si>
  <si>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</si>
  <si>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</si>
  <si>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</si>
  <si>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</si>
  <si>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</si>
  <si>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</si>
  <si>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</si>
  <si>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</si>
  <si>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</si>
  <si>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</si>
  <si>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</si>
  <si>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</si>
  <si>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</si>
  <si>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</si>
  <si>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</si>
  <si>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</si>
  <si>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</si>
  <si>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</si>
  <si>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</si>
  <si>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</si>
  <si>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</si>
  <si>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</si>
  <si>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</si>
  <si>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</si>
  <si>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</si>
  <si>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</si>
  <si>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</si>
  <si>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</si>
  <si>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</si>
  <si>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</si>
  <si>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</si>
  <si>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</si>
  <si>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</si>
  <si>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</si>
  <si>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</si>
  <si>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</si>
  <si>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</si>
  <si>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</si>
  <si>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</si>
  <si>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</si>
  <si>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</si>
  <si>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</si>
  <si>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</si>
  <si>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</si>
  <si>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</si>
  <si>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</si>
  <si>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</si>
  <si>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</si>
  <si>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</si>
  <si>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</si>
  <si>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</si>
  <si>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</si>
  <si>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</si>
  <si>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</si>
  <si>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</si>
  <si>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</si>
  <si>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</si>
  <si>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</si>
  <si>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</si>
  <si>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</si>
  <si>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</si>
  <si>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</si>
  <si>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</si>
  <si>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</si>
  <si>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</si>
  <si>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</si>
  <si>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</si>
  <si>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</si>
  <si>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</si>
  <si>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</si>
  <si>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</si>
  <si>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</si>
  <si>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</si>
  <si>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</si>
  <si>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</si>
  <si>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</si>
  <si>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</si>
  <si>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</si>
  <si>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</si>
  <si>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</si>
  <si>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</si>
  <si>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</si>
  <si>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</si>
  <si>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</si>
  <si>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</si>
  <si>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</si>
  <si>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</si>
  <si>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</si>
  <si>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</si>
  <si>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</si>
  <si>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</si>
  <si>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</si>
  <si>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</si>
  <si>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</si>
  <si>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</si>
  <si>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</si>
  <si>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</si>
  <si>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</si>
  <si>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</si>
  <si>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</si>
  <si>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</si>
  <si>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</si>
  <si>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</si>
  <si>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</si>
  <si>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</si>
  <si>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</si>
  <si>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</si>
  <si>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</si>
  <si>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</si>
  <si>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</si>
  <si>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</si>
  <si>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</si>
  <si>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</si>
  <si>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</si>
  <si>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</si>
  <si>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</si>
  <si>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</si>
  <si>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</si>
  <si>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</si>
  <si>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</si>
  <si>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</si>
  <si>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</si>
  <si>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</si>
  <si>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</si>
  <si>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</si>
  <si>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</si>
  <si>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</si>
  <si>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</si>
  <si>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</si>
  <si>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</si>
  <si>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</si>
  <si>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</si>
  <si>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</si>
  <si>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</si>
  <si>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</si>
  <si>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</si>
  <si>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</si>
  <si>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</si>
  <si>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</si>
  <si>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</si>
  <si>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</si>
  <si>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</si>
  <si>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</si>
  <si>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</si>
  <si>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</si>
  <si>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</si>
  <si>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</si>
  <si>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</si>
  <si>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</si>
  <si>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</si>
  <si>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</si>
  <si>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</si>
  <si>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</si>
  <si>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</si>
  <si>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</si>
  <si>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</si>
  <si>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</si>
  <si>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</si>
  <si>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</si>
  <si>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</si>
  <si>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</si>
  <si>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</si>
  <si>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</si>
  <si>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</si>
  <si>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</si>
  <si>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</si>
  <si>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</si>
  <si>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</si>
  <si>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</si>
  <si>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</si>
  <si>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</si>
  <si>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</si>
  <si>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</si>
  <si>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</si>
  <si>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</si>
  <si>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</si>
  <si>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</si>
  <si>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</si>
  <si>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</si>
  <si>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</si>
  <si>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</si>
  <si>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</si>
  <si>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</si>
  <si>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</si>
  <si>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</si>
  <si>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</si>
  <si>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</si>
  <si>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</si>
  <si>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</si>
  <si>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</si>
  <si>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</si>
  <si>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</si>
  <si>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</si>
  <si>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</si>
  <si>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</si>
  <si>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</si>
  <si>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</si>
  <si>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</si>
  <si>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</si>
  <si>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</si>
  <si>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</si>
  <si>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</si>
  <si>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</si>
  <si>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</si>
  <si>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</si>
  <si>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</si>
  <si>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</si>
  <si>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</si>
  <si>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</si>
  <si>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</si>
  <si>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</si>
  <si>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</si>
  <si>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</si>
  <si>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</si>
  <si>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</si>
  <si>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</si>
  <si>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</si>
  <si>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</si>
  <si>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</si>
  <si>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</si>
  <si>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</si>
  <si>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</si>
  <si>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</si>
  <si>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</si>
  <si>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</si>
  <si>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</si>
  <si>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</si>
  <si>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</si>
  <si>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</si>
  <si>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</si>
  <si>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</si>
  <si>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</si>
  <si>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</si>
  <si>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</si>
  <si>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</si>
  <si>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</si>
  <si>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</si>
  <si>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</si>
  <si>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</si>
  <si>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</si>
  <si>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</si>
  <si>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</si>
  <si>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</si>
  <si>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</si>
  <si>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</si>
  <si>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</si>
  <si>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</si>
  <si>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</si>
  <si>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</si>
  <si>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</si>
  <si>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</si>
  <si>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</si>
  <si>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</si>
  <si>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</si>
  <si>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</si>
  <si>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</si>
  <si>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</si>
  <si>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</si>
  <si>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</si>
  <si>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</si>
  <si>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</si>
  <si>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</si>
  <si>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</si>
  <si>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</si>
  <si>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</si>
  <si>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</si>
  <si>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</si>
  <si>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</si>
  <si>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</si>
  <si>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</si>
  <si>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</si>
  <si>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</si>
  <si>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</si>
  <si>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</si>
  <si>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</si>
  <si>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</si>
  <si>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</si>
  <si>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</si>
  <si>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</si>
  <si>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</si>
  <si>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</si>
  <si>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</si>
  <si>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</si>
  <si>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</si>
  <si>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</si>
  <si>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</si>
  <si>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</si>
  <si>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</si>
  <si>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</si>
  <si>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</si>
  <si>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</si>
  <si>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</si>
  <si>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</si>
  <si>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</si>
  <si>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</si>
  <si>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</si>
  <si>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</si>
  <si>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</si>
  <si>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</si>
  <si>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</si>
  <si>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</si>
  <si>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</si>
  <si>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</si>
  <si>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</si>
  <si>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</si>
  <si>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</si>
  <si>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</si>
  <si>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</si>
  <si>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</si>
  <si>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</si>
  <si>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</si>
  <si>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</si>
  <si>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</si>
  <si>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</si>
  <si>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</si>
  <si>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</si>
  <si>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</si>
  <si>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</si>
  <si>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</si>
  <si>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</si>
  <si>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</si>
  <si>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</si>
  <si>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</si>
  <si>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</si>
  <si>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</si>
  <si>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</si>
  <si>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</si>
  <si>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</si>
  <si>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</si>
  <si>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</si>
  <si>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</si>
  <si>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</si>
  <si>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</si>
  <si>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</si>
  <si>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</si>
  <si>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</si>
  <si>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</si>
  <si>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</si>
  <si>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</si>
  <si>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</si>
  <si>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</si>
  <si>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</si>
  <si>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</si>
  <si>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</si>
  <si>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</si>
  <si>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</si>
  <si>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</si>
  <si>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</si>
  <si>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</si>
  <si>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</si>
  <si>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</si>
  <si>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</si>
  <si>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</si>
  <si>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</si>
  <si>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</si>
  <si>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</si>
  <si>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</si>
  <si>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</si>
  <si>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</si>
  <si>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</si>
  <si>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</si>
  <si>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</si>
  <si>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</si>
  <si>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</si>
  <si>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</si>
  <si>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</si>
  <si>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</si>
  <si>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</si>
  <si>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</si>
  <si>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</si>
  <si>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</si>
  <si>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</si>
  <si>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</si>
  <si>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</si>
  <si>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</si>
  <si>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</si>
  <si>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</si>
  <si>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</si>
  <si>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</si>
  <si>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</si>
  <si>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</si>
  <si>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</si>
  <si>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</si>
  <si>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</si>
  <si>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</si>
  <si>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</si>
  <si>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</si>
  <si>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</si>
  <si>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</si>
  <si>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</si>
  <si>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</si>
  <si>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</si>
  <si>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</si>
  <si>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</si>
  <si>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</si>
  <si>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</si>
  <si>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</si>
  <si>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</si>
  <si>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</si>
  <si>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</si>
  <si>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</si>
  <si>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</si>
  <si>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</si>
  <si>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</si>
  <si>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</si>
  <si>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</si>
  <si>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</si>
  <si>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</si>
  <si>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</si>
  <si>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</si>
  <si>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</si>
  <si>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</si>
  <si>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</si>
  <si>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</si>
  <si>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</si>
  <si>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</si>
  <si>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</si>
  <si>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</si>
  <si>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</si>
  <si>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</si>
  <si>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</si>
  <si>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</si>
  <si>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</si>
  <si>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</si>
  <si>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</si>
  <si>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</si>
  <si>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</si>
  <si>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</si>
  <si>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</si>
  <si>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</si>
  <si>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</si>
  <si>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</si>
  <si>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</si>
  <si>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</si>
  <si>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</si>
  <si>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</si>
  <si>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</si>
  <si>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</si>
  <si>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</si>
  <si>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</si>
  <si>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</si>
  <si>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</si>
  <si>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</si>
  <si>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</si>
  <si>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</si>
  <si>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</si>
  <si>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</si>
  <si>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</si>
  <si>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</si>
  <si>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</si>
  <si>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</si>
  <si>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</si>
  <si>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</si>
  <si>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</si>
  <si>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</si>
  <si>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</si>
  <si>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</si>
  <si>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</si>
  <si>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</si>
  <si>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</si>
  <si>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</si>
  <si>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</si>
  <si>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</si>
  <si>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</si>
  <si>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</si>
  <si>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</si>
  <si>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</si>
  <si>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</si>
  <si>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</si>
  <si>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</si>
  <si>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</si>
  <si>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</si>
  <si>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</si>
  <si>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</si>
  <si>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</si>
  <si>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</si>
  <si>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</si>
  <si>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</si>
  <si>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</si>
  <si>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</si>
  <si>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</si>
  <si>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</si>
  <si>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</si>
  <si>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</si>
  <si>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</si>
  <si>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</si>
  <si>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</si>
  <si>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</si>
  <si>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</si>
  <si>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</si>
  <si>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</si>
  <si>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</si>
  <si>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</si>
  <si>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</si>
  <si>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</si>
  <si>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</si>
  <si>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</si>
  <si>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</si>
  <si>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</si>
  <si>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</si>
  <si>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</si>
  <si>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</si>
  <si>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</si>
  <si>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</si>
  <si>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</si>
  <si>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</si>
  <si>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</si>
  <si>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</si>
  <si>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</si>
  <si>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</si>
  <si>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</si>
  <si>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</si>
  <si>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</si>
  <si>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</si>
  <si>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</si>
  <si>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</si>
  <si>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</si>
  <si>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</si>
  <si>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</si>
  <si>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</si>
  <si>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</si>
  <si>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</si>
  <si>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</si>
  <si>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</si>
  <si>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</si>
  <si>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</si>
  <si>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</si>
  <si>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</si>
  <si>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</si>
  <si>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</si>
  <si>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</si>
  <si>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</si>
  <si>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</si>
  <si>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</si>
  <si>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</si>
  <si>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</si>
  <si>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</si>
  <si>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</si>
  <si>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</si>
  <si>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</si>
  <si>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</si>
  <si>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</si>
  <si>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</si>
  <si>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</si>
  <si>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</si>
  <si>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</si>
  <si>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</si>
  <si>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</si>
  <si>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</si>
  <si>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</si>
  <si>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</si>
  <si>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</si>
  <si>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</si>
  <si>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</si>
  <si>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</si>
  <si>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</si>
  <si>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</si>
  <si>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</si>
  <si>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</si>
  <si>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</si>
  <si>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</si>
  <si>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</si>
  <si>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</si>
  <si>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</si>
  <si>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</si>
  <si>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</si>
  <si>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</si>
  <si>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</si>
  <si>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</si>
  <si>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</si>
  <si>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</si>
  <si>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</si>
  <si>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</si>
  <si>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</si>
  <si>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</si>
  <si>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</si>
  <si>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</si>
  <si>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</si>
  <si>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</si>
  <si>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</si>
  <si>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</si>
  <si>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</si>
  <si>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</si>
  <si>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</si>
  <si>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</si>
  <si>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</si>
  <si>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</si>
  <si>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</si>
  <si>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</si>
  <si>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</si>
  <si>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</si>
  <si>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</si>
  <si>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</si>
  <si>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</si>
  <si>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</si>
  <si>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</si>
  <si>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</si>
  <si>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</si>
  <si>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</si>
  <si>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</si>
  <si>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</si>
  <si>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</si>
  <si>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</si>
  <si>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</si>
  <si>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</si>
  <si>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</si>
  <si>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</si>
  <si>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</si>
  <si>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</si>
  <si>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</si>
  <si>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</si>
  <si>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</si>
  <si>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</si>
  <si>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</si>
  <si>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</si>
  <si>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</si>
  <si>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</si>
  <si>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</si>
  <si>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</si>
  <si>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</si>
  <si>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</si>
  <si>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</si>
  <si>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</si>
  <si>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</si>
  <si>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</si>
  <si>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</si>
  <si>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</si>
  <si>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</si>
  <si>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</si>
  <si>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</si>
  <si>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</si>
  <si>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</si>
  <si>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</si>
  <si>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</si>
  <si>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</si>
  <si>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</si>
  <si>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</si>
  <si>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</si>
  <si>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</si>
  <si>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</si>
  <si>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</si>
  <si>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</si>
  <si>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</si>
  <si>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</si>
  <si>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</si>
  <si>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</si>
  <si>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</si>
  <si>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</si>
  <si>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</si>
  <si>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</si>
  <si>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</si>
  <si>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</si>
  <si>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</si>
  <si>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</si>
  <si>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</si>
  <si>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</si>
  <si>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</si>
  <si>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</si>
  <si>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</si>
  <si>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</si>
  <si>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</si>
  <si>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</si>
  <si>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</si>
  <si>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</si>
  <si>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</si>
  <si>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</si>
  <si>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</si>
  <si>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</si>
  <si>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</si>
  <si>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</si>
  <si>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</si>
  <si>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</si>
  <si>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</si>
  <si>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</si>
  <si>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</si>
  <si>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</si>
  <si>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</si>
  <si>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</si>
  <si>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</si>
  <si>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</si>
  <si>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</si>
  <si>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</si>
  <si>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</si>
  <si>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</si>
  <si>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</si>
  <si>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</si>
  <si>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</si>
  <si>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</si>
  <si>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</si>
  <si>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</si>
  <si>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</si>
  <si>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</si>
  <si>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</si>
  <si>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</si>
  <si>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</si>
  <si>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</si>
  <si>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</si>
  <si>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</si>
  <si>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</si>
  <si>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</si>
  <si>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</si>
  <si>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</si>
  <si>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</si>
  <si>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</si>
  <si>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</si>
  <si>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</si>
  <si>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</si>
  <si>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</si>
  <si>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</si>
  <si>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</si>
  <si>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</si>
  <si>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</si>
  <si>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</si>
  <si>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</si>
  <si>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</si>
  <si>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</si>
  <si>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</si>
  <si>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</si>
  <si>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</si>
  <si>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</si>
  <si>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</si>
  <si>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</si>
  <si>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</si>
  <si>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</si>
  <si>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</si>
  <si>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</si>
  <si>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</si>
  <si>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</si>
  <si>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</si>
  <si>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</si>
  <si>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</si>
  <si>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</si>
  <si>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</si>
  <si>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</si>
  <si>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</si>
  <si>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</si>
  <si>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</si>
  <si>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</si>
  <si>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</si>
  <si>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</si>
  <si>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</si>
  <si>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</si>
  <si>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</si>
  <si>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</si>
  <si>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</si>
  <si>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</si>
  <si>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</si>
  <si>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</si>
  <si>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</si>
  <si>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</si>
  <si>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</si>
  <si>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</si>
  <si>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</si>
  <si>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</si>
  <si>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</si>
  <si>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</si>
  <si>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</si>
  <si>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</si>
  <si>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</si>
  <si>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</si>
  <si>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</si>
  <si>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</si>
  <si>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</si>
  <si>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</si>
  <si>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</si>
  <si>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</si>
  <si>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</si>
  <si>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</si>
  <si>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</si>
  <si>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</si>
  <si>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</si>
  <si>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</si>
  <si>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</si>
  <si>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</si>
  <si>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</si>
  <si>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</si>
  <si>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</si>
  <si>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</si>
  <si>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</si>
  <si>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</si>
  <si>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</si>
  <si>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</si>
  <si>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</si>
  <si>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</si>
  <si>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</si>
  <si>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</si>
  <si>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</si>
  <si>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</si>
  <si>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</si>
  <si>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</si>
  <si>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</si>
  <si>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</si>
  <si>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</si>
  <si>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</si>
  <si>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</si>
  <si>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</si>
  <si>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</si>
  <si>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</si>
  <si>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</si>
  <si>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</si>
  <si>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</si>
  <si>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</si>
  <si>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</si>
  <si>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</si>
  <si>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</si>
  <si>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</si>
  <si>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</si>
  <si>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</si>
  <si>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</si>
  <si>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</si>
  <si>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</si>
  <si>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</si>
  <si>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</si>
  <si>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</si>
  <si>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</si>
  <si>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</si>
  <si>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</si>
  <si>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</si>
  <si>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</si>
  <si>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</si>
  <si>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</si>
  <si>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</si>
  <si>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</si>
  <si>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</si>
  <si>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</si>
  <si>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</si>
  <si>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</si>
  <si>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</si>
  <si>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</si>
  <si>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</si>
  <si>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</si>
  <si>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</si>
  <si>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</si>
  <si>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</si>
  <si>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</si>
  <si>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</si>
  <si>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</si>
  <si>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</si>
  <si>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</si>
  <si>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</si>
  <si>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</si>
  <si>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</si>
  <si>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</si>
  <si>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</si>
  <si>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</si>
  <si>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</si>
  <si>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</si>
  <si>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</si>
  <si>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</si>
  <si>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</si>
  <si>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</si>
  <si>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</si>
  <si>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</si>
  <si>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</si>
  <si>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</si>
  <si>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</si>
  <si>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</si>
  <si>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</si>
  <si>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</si>
  <si>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</si>
  <si>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</si>
  <si>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</si>
  <si>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</si>
  <si>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</si>
  <si>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</si>
  <si>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</si>
  <si>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</si>
  <si>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</si>
  <si>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</si>
  <si>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</si>
  <si>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</si>
  <si>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</si>
  <si>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</si>
  <si>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</si>
  <si>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</si>
  <si>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</si>
  <si>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</si>
  <si>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</si>
  <si>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</si>
  <si>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</si>
  <si>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</si>
  <si>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</si>
  <si>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</si>
  <si>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</si>
  <si>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</si>
  <si>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</si>
  <si>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</si>
  <si>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</si>
  <si>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</si>
  <si>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</si>
  <si>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</si>
  <si>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</si>
  <si>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</si>
  <si>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</si>
  <si>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</si>
  <si>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</si>
  <si>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</si>
  <si>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</si>
  <si>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</si>
  <si>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</si>
  <si>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</si>
  <si>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</si>
  <si>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</si>
  <si>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</si>
  <si>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</si>
  <si>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</si>
  <si>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</si>
  <si>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</si>
  <si>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</si>
  <si>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</si>
  <si>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</si>
  <si>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</si>
  <si>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</si>
  <si>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</si>
  <si>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</si>
  <si>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</si>
  <si>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</si>
  <si>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</si>
  <si>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</si>
  <si>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</si>
  <si>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</si>
  <si>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</si>
  <si>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</si>
  <si>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</si>
  <si>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</si>
  <si>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</si>
  <si>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</si>
  <si>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</si>
  <si>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</si>
  <si>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</si>
  <si>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</si>
  <si>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</si>
  <si>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</si>
  <si>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</si>
  <si>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</si>
  <si>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</si>
  <si>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</si>
  <si>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</si>
  <si>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</si>
  <si>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</si>
  <si>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</si>
  <si>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</si>
  <si>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</si>
  <si>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</si>
  <si>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</si>
  <si>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</si>
  <si>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</si>
  <si>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</si>
  <si>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</si>
  <si>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</si>
  <si>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</si>
  <si>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</si>
  <si>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</si>
  <si>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</si>
  <si>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</si>
  <si>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</si>
  <si>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</si>
  <si>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</si>
  <si>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</si>
  <si>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</si>
  <si>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</si>
  <si>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</si>
  <si>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</si>
  <si>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</si>
  <si>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</si>
  <si>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</si>
  <si>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</si>
  <si>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</si>
  <si>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</si>
  <si>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</si>
  <si>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</si>
  <si>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</si>
  <si>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</si>
  <si>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</si>
  <si>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</si>
  <si>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</si>
  <si>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</si>
  <si>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</si>
  <si>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</si>
  <si>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</si>
  <si>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</si>
  <si>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</si>
  <si>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</si>
  <si>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</si>
  <si>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</si>
  <si>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</si>
  <si>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</si>
  <si>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</si>
  <si>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</si>
  <si>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</si>
  <si>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</si>
  <si>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</si>
  <si>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</si>
  <si>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</si>
  <si>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</si>
  <si>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</si>
  <si>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</si>
  <si>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</si>
  <si>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</si>
  <si>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</si>
  <si>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</si>
  <si>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</si>
  <si>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</si>
  <si>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</si>
  <si>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</si>
  <si>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</si>
  <si>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</si>
  <si>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</si>
  <si>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</si>
  <si>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</si>
  <si>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</si>
  <si>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</si>
  <si>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</si>
  <si>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</si>
  <si>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</si>
  <si>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</si>
  <si>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</si>
  <si>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</si>
  <si>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</si>
  <si>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</si>
  <si>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</si>
  <si>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</si>
  <si>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</si>
  <si>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</si>
  <si>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</si>
  <si>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</si>
  <si>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</si>
  <si>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</si>
  <si>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</si>
  <si>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</si>
  <si>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</si>
  <si>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</si>
  <si>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</si>
  <si>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</si>
  <si>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</si>
  <si>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</si>
  <si>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</si>
  <si>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</si>
  <si>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</si>
  <si>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</si>
  <si>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</si>
  <si>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</si>
  <si>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</si>
  <si>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</si>
  <si>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</si>
  <si>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</si>
  <si>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</si>
  <si>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</si>
  <si>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</si>
  <si>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</si>
  <si>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</si>
  <si>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</si>
  <si>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</si>
  <si>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</si>
  <si>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</si>
  <si>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</si>
  <si>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</si>
  <si>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</si>
  <si>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</si>
  <si>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</si>
  <si>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</si>
  <si>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</si>
  <si>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</si>
  <si>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</si>
  <si>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</si>
  <si>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</si>
  <si>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</si>
  <si>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</si>
  <si>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</si>
  <si>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</si>
  <si>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</si>
  <si>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</si>
  <si>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</si>
  <si>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</si>
  <si>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</si>
  <si>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</si>
  <si>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</si>
  <si>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</si>
  <si>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</si>
  <si>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</si>
  <si>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</si>
  <si>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</si>
  <si>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</si>
  <si>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</si>
  <si>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</si>
  <si>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</si>
  <si>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</si>
  <si>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</si>
  <si>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</si>
  <si>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</si>
  <si>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</si>
  <si>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</si>
  <si>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</si>
  <si>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</si>
  <si>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</si>
  <si>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</si>
  <si>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</si>
  <si>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</si>
  <si>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</si>
  <si>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</si>
  <si>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</si>
  <si>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</si>
  <si>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</si>
  <si>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</si>
  <si>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</si>
  <si>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</si>
  <si>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</si>
  <si>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</si>
  <si>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</si>
  <si>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</si>
  <si>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</si>
  <si>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</si>
  <si>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</si>
  <si>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</si>
  <si>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</si>
  <si>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</si>
  <si>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</si>
  <si>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</si>
  <si>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</si>
  <si>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</si>
  <si>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</si>
  <si>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</si>
  <si>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</si>
  <si>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</si>
  <si>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</si>
  <si>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</si>
  <si>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</si>
  <si>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</si>
  <si>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</si>
  <si>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</si>
  <si>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</si>
  <si>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</si>
  <si>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</si>
  <si>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</si>
  <si>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</si>
  <si>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</si>
  <si>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</si>
  <si>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</si>
  <si>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</si>
  <si>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</si>
  <si>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</si>
  <si>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</si>
  <si>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</si>
  <si>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</si>
  <si>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</si>
  <si>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</si>
  <si>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</si>
  <si>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</si>
  <si>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</si>
  <si>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</si>
  <si>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</si>
  <si>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</si>
  <si>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</si>
  <si>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</si>
  <si>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</si>
  <si>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</si>
  <si>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</si>
  <si>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</si>
  <si>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</si>
  <si>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</si>
  <si>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</si>
  <si>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</si>
  <si>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</si>
  <si>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</si>
  <si>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</si>
  <si>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</si>
  <si>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</si>
  <si>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</si>
  <si>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</si>
  <si>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</si>
  <si>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</si>
  <si>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</si>
  <si>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</si>
  <si>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</si>
  <si>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</si>
  <si>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</si>
  <si>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</si>
  <si>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</si>
  <si>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</si>
  <si>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</si>
  <si>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</si>
  <si>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</si>
  <si>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</si>
  <si>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</si>
  <si>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</si>
  <si>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</si>
  <si>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</si>
  <si>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</si>
  <si>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</si>
  <si>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</si>
  <si>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</si>
  <si>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</si>
  <si>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</si>
  <si>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</si>
  <si>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</si>
  <si>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</si>
  <si>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</si>
  <si>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</si>
  <si>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</si>
  <si>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</si>
  <si>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</si>
  <si>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</si>
  <si>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</si>
  <si>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</si>
  <si>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</si>
  <si>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</si>
  <si>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</si>
  <si>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</si>
  <si>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</si>
  <si>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</si>
  <si>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</si>
  <si>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</si>
  <si>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</si>
  <si>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</si>
  <si>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</si>
  <si>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</si>
  <si>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</si>
  <si>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</si>
  <si>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</si>
  <si>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</si>
  <si>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</si>
  <si>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</si>
  <si>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</si>
  <si>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</si>
  <si>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</si>
  <si>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</si>
  <si>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</si>
  <si>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</si>
  <si>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</si>
  <si>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</si>
  <si>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</si>
  <si>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</si>
  <si>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</si>
  <si>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</si>
  <si>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</si>
  <si>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</si>
  <si>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</si>
  <si>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</si>
  <si>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</si>
  <si>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</si>
  <si>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</si>
  <si>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</si>
  <si>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</si>
  <si>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</si>
  <si>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</si>
  <si>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</si>
  <si>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</si>
  <si>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</si>
  <si>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</si>
  <si>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</si>
  <si>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</si>
  <si>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</si>
  <si>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</si>
  <si>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</si>
  <si>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</si>
  <si>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</si>
  <si>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</si>
  <si>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</si>
  <si>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</si>
  <si>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</si>
  <si>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</si>
  <si>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</si>
  <si>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</si>
  <si>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</si>
  <si>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</si>
  <si>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</si>
  <si>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</si>
  <si>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</si>
  <si>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</si>
  <si>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</si>
  <si>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</si>
  <si>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</si>
  <si>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</si>
  <si>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</si>
  <si>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</si>
  <si>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</si>
  <si>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</si>
  <si>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</si>
  <si>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</si>
  <si>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</si>
  <si>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</si>
  <si>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</si>
  <si>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</si>
  <si>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</si>
  <si>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</si>
  <si>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</si>
  <si>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</si>
  <si>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</si>
  <si>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</si>
  <si>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</si>
  <si>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</si>
  <si>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</si>
  <si>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</si>
  <si>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</si>
  <si>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</si>
  <si>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</si>
  <si>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</si>
  <si>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</si>
  <si>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</si>
  <si>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</si>
  <si>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</si>
  <si>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</si>
  <si>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</si>
  <si>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</si>
  <si>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</si>
  <si>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</si>
  <si>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</si>
  <si>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</si>
  <si>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</si>
  <si>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</si>
  <si>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</si>
  <si>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</si>
  <si>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</si>
  <si>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</si>
  <si>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</si>
  <si>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</si>
  <si>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</si>
  <si>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</si>
  <si>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</si>
  <si>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</si>
  <si>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</si>
  <si>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</si>
  <si>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</si>
  <si>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</si>
  <si>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</si>
  <si>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</si>
  <si>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</si>
  <si>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</si>
  <si>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</si>
  <si>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</si>
  <si>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</si>
  <si>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</si>
  <si>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</si>
  <si>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</si>
  <si>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</si>
  <si>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</si>
  <si>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</si>
  <si>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</si>
  <si>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</si>
  <si>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</si>
  <si>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</si>
  <si>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</si>
  <si>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</si>
  <si>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</si>
  <si>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</si>
  <si>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</si>
  <si>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</si>
  <si>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</si>
  <si>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</si>
  <si>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</si>
  <si>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</si>
  <si>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</si>
  <si>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</si>
  <si>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</si>
  <si>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</si>
  <si>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</si>
  <si>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</si>
  <si>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</si>
  <si>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</si>
  <si>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</si>
  <si>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</si>
  <si>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</si>
  <si>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</si>
  <si>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</si>
  <si>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</si>
  <si>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</si>
  <si>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</si>
  <si>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</si>
  <si>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</si>
  <si>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</si>
  <si>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</si>
  <si>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</si>
  <si>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</si>
  <si>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</si>
  <si>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</si>
  <si>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</si>
  <si>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</si>
  <si>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</si>
  <si>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</si>
  <si>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</si>
  <si>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</si>
  <si>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</si>
  <si>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</si>
  <si>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</si>
  <si>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</si>
  <si>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</si>
  <si>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</si>
  <si>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</si>
  <si>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</si>
  <si>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</si>
  <si>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</si>
  <si>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</si>
  <si>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</si>
  <si>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</si>
  <si>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</si>
  <si>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</si>
  <si>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</si>
  <si>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</si>
  <si>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</si>
  <si>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</si>
  <si>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</si>
  <si>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</si>
  <si>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</si>
  <si>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</si>
  <si>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</si>
  <si>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</si>
  <si>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</si>
  <si>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</si>
  <si>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</si>
  <si>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</si>
  <si>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</si>
  <si>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</si>
  <si>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</si>
  <si>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</si>
  <si>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</si>
  <si>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</si>
  <si>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</si>
  <si>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</si>
  <si>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</si>
  <si>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</si>
  <si>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</si>
  <si>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</si>
  <si>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</si>
  <si>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</si>
  <si>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</si>
  <si>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</si>
  <si>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</si>
  <si>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</si>
  <si>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</si>
  <si>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</si>
  <si>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</si>
  <si>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</si>
  <si>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</si>
  <si>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</si>
  <si>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</si>
  <si>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</si>
  <si>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</si>
  <si>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</si>
  <si>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</si>
  <si>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</si>
  <si>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</si>
  <si>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</si>
  <si>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</si>
  <si>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</si>
  <si>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</si>
  <si>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</si>
  <si>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</si>
  <si>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</si>
  <si>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</si>
  <si>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</si>
  <si>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</si>
  <si>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</si>
  <si>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</si>
  <si>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</si>
  <si>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</si>
  <si>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</si>
  <si>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</si>
  <si>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</si>
  <si>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</si>
  <si>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</si>
  <si>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</si>
  <si>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</si>
  <si>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</si>
  <si>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</si>
  <si>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</si>
  <si>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</si>
  <si>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</si>
  <si>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</si>
  <si>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</si>
  <si>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</si>
  <si>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</si>
  <si>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</si>
  <si>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</si>
  <si>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</si>
  <si>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</si>
  <si>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</si>
  <si>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</si>
  <si>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</si>
  <si>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</si>
  <si>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</si>
  <si>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</si>
  <si>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</si>
  <si>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</si>
  <si>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</si>
  <si>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</si>
  <si>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</si>
  <si>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</si>
  <si>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</si>
  <si>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</si>
  <si>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</si>
  <si>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</si>
  <si>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</si>
  <si>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</si>
  <si>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</si>
  <si>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</si>
  <si>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</si>
  <si>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</si>
  <si>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</si>
  <si>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</si>
  <si>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</si>
  <si>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</si>
  <si>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</si>
  <si>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</si>
  <si>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</si>
  <si>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</si>
  <si>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</si>
  <si>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</si>
  <si>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</si>
  <si>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</si>
  <si>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</si>
  <si>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</si>
  <si>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</si>
  <si>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</si>
  <si>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</si>
  <si>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</si>
  <si>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</si>
  <si>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</si>
  <si>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</si>
  <si>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</si>
  <si>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</si>
  <si>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</si>
  <si>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</si>
  <si>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</si>
  <si>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</si>
  <si>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</si>
  <si>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</si>
  <si>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</si>
  <si>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</si>
  <si>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</si>
  <si>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</si>
  <si>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</si>
  <si>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</si>
  <si>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</si>
  <si>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</si>
  <si>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</si>
  <si>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</si>
  <si>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</si>
  <si>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</si>
  <si>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</si>
  <si>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</si>
  <si>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</si>
  <si>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</si>
  <si>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</si>
  <si>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</si>
  <si>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</si>
  <si>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</si>
  <si>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</si>
  <si>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</si>
  <si>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</si>
  <si>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</si>
  <si>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</si>
  <si>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</si>
  <si>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</si>
  <si>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</si>
  <si>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</si>
  <si>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</si>
  <si>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</si>
  <si>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</si>
  <si>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</si>
  <si>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</si>
  <si>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</si>
  <si>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</si>
  <si>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</si>
  <si>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</si>
  <si>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</si>
  <si>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</si>
  <si>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</si>
  <si>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</si>
  <si>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</si>
  <si>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</si>
  <si>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</si>
  <si>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</si>
  <si>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</si>
  <si>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</si>
  <si>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</si>
  <si>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</si>
  <si>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</si>
  <si>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</si>
  <si>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</si>
  <si>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</si>
  <si>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</si>
  <si>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</si>
  <si>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</si>
  <si>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</si>
  <si>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</si>
  <si>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</si>
  <si>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</si>
  <si>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</si>
  <si>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</si>
  <si>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</si>
  <si>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</si>
  <si>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</si>
  <si>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</si>
  <si>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</si>
  <si>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</si>
  <si>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</si>
  <si>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</si>
  <si>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</si>
  <si>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</si>
  <si>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</si>
  <si>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</si>
  <si>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</si>
  <si>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</si>
  <si>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</si>
  <si>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</si>
  <si>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</si>
  <si>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</si>
  <si>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</si>
  <si>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</si>
  <si>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</si>
  <si>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</si>
  <si>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</si>
  <si>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</si>
  <si>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</si>
  <si>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</si>
  <si>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</si>
  <si>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</si>
  <si>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</si>
  <si>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</si>
  <si>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</si>
  <si>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</si>
  <si>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</si>
  <si>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</si>
  <si>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</si>
  <si>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</si>
  <si>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</si>
  <si>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</si>
  <si>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</si>
  <si>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</si>
  <si>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</si>
  <si>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</si>
  <si>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</si>
  <si>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</si>
  <si>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</si>
  <si>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</si>
  <si>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</si>
  <si>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</si>
  <si>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</si>
  <si>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</si>
  <si>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</si>
  <si>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</si>
  <si>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</si>
  <si>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</si>
  <si>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</si>
  <si>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</si>
  <si>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</si>
  <si>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</si>
  <si>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</si>
  <si>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</si>
  <si>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</si>
  <si>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</si>
  <si>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</si>
  <si>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</si>
  <si>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</si>
  <si>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</si>
  <si>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</si>
  <si>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</si>
  <si>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</si>
  <si>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</si>
  <si>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</si>
  <si>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</si>
  <si>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</si>
  <si>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</si>
  <si>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</si>
  <si>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</si>
  <si>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</si>
  <si>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</si>
  <si>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</si>
  <si>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</si>
  <si>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</si>
  <si>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</si>
  <si>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</si>
  <si>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</si>
  <si>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</si>
  <si>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</si>
  <si>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</si>
  <si>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</si>
  <si>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</si>
  <si>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</si>
  <si>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</si>
  <si>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</si>
  <si>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</si>
  <si>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</si>
  <si>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</si>
  <si>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</si>
  <si>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</si>
  <si>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</si>
  <si>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</si>
  <si>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</si>
  <si>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</si>
  <si>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</si>
  <si>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</si>
  <si>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</si>
  <si>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</si>
  <si>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</si>
  <si>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</si>
  <si>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</si>
  <si>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</si>
  <si>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</si>
  <si>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</si>
  <si>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</si>
  <si>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</si>
  <si>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</si>
  <si>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</si>
  <si>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</si>
  <si>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</si>
  <si>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</si>
  <si>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</si>
  <si>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</si>
  <si>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</si>
  <si>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</si>
  <si>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</si>
  <si>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</si>
  <si>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</si>
  <si>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</si>
  <si>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</si>
  <si>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</si>
  <si>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</si>
  <si>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</si>
  <si>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</si>
  <si>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</si>
  <si>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</si>
  <si>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</si>
  <si>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</si>
  <si>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</si>
  <si>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</si>
  <si>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</si>
  <si>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</si>
  <si>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</si>
  <si>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</si>
  <si>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</si>
  <si>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</si>
  <si>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</si>
  <si>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</si>
  <si>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</si>
  <si>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</si>
  <si>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</si>
  <si>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</si>
  <si>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</si>
  <si>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</si>
  <si>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</si>
  <si>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</si>
  <si>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</si>
  <si>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</si>
  <si>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</si>
  <si>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</si>
  <si>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</si>
  <si>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</si>
  <si>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</si>
  <si>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</si>
  <si>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</si>
  <si>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</si>
  <si>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</si>
  <si>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</si>
  <si>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</si>
  <si>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</si>
  <si>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</si>
  <si>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</si>
  <si>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</si>
  <si>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</si>
  <si>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</si>
  <si>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</si>
  <si>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</si>
  <si>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</si>
  <si>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</si>
  <si>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</si>
  <si>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</si>
  <si>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</si>
  <si>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</si>
  <si>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</si>
  <si>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</si>
  <si>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</si>
  <si>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</si>
  <si>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</si>
  <si>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</si>
  <si>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</si>
  <si>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</si>
  <si>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</si>
  <si>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</si>
  <si>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</si>
  <si>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</si>
  <si>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</si>
  <si>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</si>
  <si>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</si>
  <si>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</si>
  <si>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</si>
  <si>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</si>
  <si>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</si>
  <si>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</si>
  <si>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</si>
  <si>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</si>
  <si>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</si>
  <si>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</si>
  <si>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</si>
  <si>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</si>
  <si>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</si>
  <si>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</si>
  <si>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</si>
  <si>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</si>
  <si>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</si>
  <si>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</si>
  <si>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</si>
  <si>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</si>
  <si>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</si>
  <si>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</si>
  <si>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</si>
  <si>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</si>
  <si>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</si>
  <si>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</si>
  <si>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</si>
  <si>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</si>
  <si>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</si>
  <si>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</si>
  <si>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</si>
  <si>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</si>
  <si>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</si>
  <si>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</si>
  <si>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</si>
  <si>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</si>
  <si>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</si>
  <si>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</si>
  <si>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</si>
  <si>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</si>
  <si>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</si>
  <si>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</si>
  <si>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</si>
  <si>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</si>
  <si>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</si>
  <si>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</si>
  <si>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</si>
  <si>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</si>
  <si>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</si>
  <si>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</si>
  <si>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</si>
  <si>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</si>
  <si>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</si>
  <si>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</si>
  <si>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</si>
  <si>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</si>
  <si>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</si>
  <si>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</si>
  <si>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</si>
  <si>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</si>
  <si>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</si>
  <si>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</si>
  <si>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</si>
  <si>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</si>
  <si>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</si>
  <si>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</si>
  <si>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</si>
  <si>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</si>
  <si>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</si>
  <si>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</si>
  <si>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</si>
  <si>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</si>
  <si>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</si>
  <si>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</si>
  <si>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</si>
  <si>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</si>
  <si>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</si>
  <si>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</si>
  <si>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</si>
  <si>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</si>
  <si>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</si>
  <si>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</si>
  <si>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</si>
  <si>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</si>
  <si>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</si>
  <si>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</si>
  <si>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</si>
  <si>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</si>
  <si>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</si>
  <si>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</si>
  <si>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</si>
  <si>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</si>
  <si>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</si>
  <si>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</si>
  <si>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</si>
  <si>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</si>
  <si>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</si>
  <si>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</si>
  <si>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</si>
  <si>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</si>
  <si>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</si>
  <si>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</si>
  <si>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</si>
  <si>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</si>
  <si>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</si>
  <si>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</si>
  <si>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</si>
  <si>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</si>
  <si>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</si>
  <si>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</si>
  <si>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</si>
  <si>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</si>
  <si>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</si>
  <si>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</si>
  <si>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</si>
  <si>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</si>
  <si>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</si>
  <si>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</si>
  <si>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</si>
  <si>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</si>
  <si>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</si>
  <si>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</si>
  <si>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</si>
  <si>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</si>
  <si>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</si>
  <si>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</si>
  <si>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</si>
  <si>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</si>
  <si>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</si>
  <si>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</si>
  <si>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</si>
  <si>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</si>
  <si>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</si>
  <si>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</si>
  <si>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</si>
  <si>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</si>
  <si>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</si>
  <si>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</si>
  <si>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</si>
  <si>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</si>
  <si>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</si>
  <si>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</si>
  <si>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</si>
  <si>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</si>
  <si>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</si>
  <si>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</si>
  <si>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</si>
  <si>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</si>
  <si>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</si>
  <si>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</si>
  <si>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</si>
  <si>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</si>
  <si>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</si>
  <si>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</si>
  <si>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</si>
  <si>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</si>
  <si>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</si>
  <si>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</si>
  <si>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</si>
  <si>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</si>
  <si>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</si>
  <si>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</si>
  <si>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</si>
  <si>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</si>
  <si>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</si>
  <si>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</si>
  <si>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</si>
  <si>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</si>
  <si>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</si>
  <si>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</si>
  <si>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</si>
  <si>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</si>
  <si>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</si>
  <si>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</si>
  <si>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</si>
  <si>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</si>
  <si>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</si>
  <si>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</si>
  <si>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</si>
  <si>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</si>
  <si>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</si>
  <si>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</si>
  <si>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</si>
  <si>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</si>
  <si>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</si>
  <si>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</si>
  <si>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</si>
  <si>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</si>
  <si>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</si>
  <si>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</si>
  <si>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</si>
  <si>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</si>
  <si>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</si>
  <si>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</si>
  <si>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</si>
  <si>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</si>
  <si>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</si>
  <si>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</si>
  <si>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</si>
  <si>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</si>
  <si>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</si>
  <si>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</si>
  <si>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</si>
  <si>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</si>
  <si>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</si>
  <si>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</si>
  <si>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</si>
  <si>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</si>
  <si>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</si>
  <si>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</si>
  <si>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</si>
  <si>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</si>
  <si>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</si>
  <si>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</si>
  <si>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</si>
  <si>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</si>
  <si>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</si>
  <si>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</si>
  <si>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</si>
  <si>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</si>
  <si>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</si>
  <si>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</si>
  <si>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</si>
  <si>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</si>
  <si>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</si>
  <si>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</si>
  <si>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</si>
  <si>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</si>
  <si>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</si>
  <si>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</si>
  <si>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</si>
  <si>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</si>
  <si>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</si>
  <si>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</si>
  <si>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</si>
  <si>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</si>
  <si>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</si>
  <si>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</si>
  <si>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</si>
  <si>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</si>
  <si>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</si>
  <si>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</si>
  <si>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</si>
  <si>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</si>
  <si>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</si>
  <si>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</si>
  <si>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</si>
  <si>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</si>
  <si>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</si>
  <si>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</si>
  <si>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</si>
  <si>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</si>
  <si>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</si>
  <si>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</si>
  <si>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</si>
  <si>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</si>
  <si>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</si>
  <si>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</si>
  <si>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</si>
  <si>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</si>
  <si>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</si>
  <si>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</si>
  <si>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</si>
  <si>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</si>
  <si>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</si>
  <si>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</si>
  <si>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</si>
  <si>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</si>
  <si>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</si>
  <si>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</si>
  <si>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</si>
  <si>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</si>
  <si>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</si>
  <si>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</si>
  <si>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</si>
  <si>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</si>
  <si>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</si>
  <si>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</si>
  <si>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</si>
  <si>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</si>
  <si>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</si>
  <si>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</si>
  <si>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</si>
  <si>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</si>
  <si>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</si>
  <si>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</si>
  <si>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</si>
  <si>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</si>
  <si>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</si>
  <si>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</si>
  <si>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</si>
  <si>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</si>
  <si>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</si>
  <si>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</si>
  <si>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</si>
  <si>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</si>
  <si>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</si>
  <si>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</si>
  <si>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</si>
  <si>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</si>
  <si>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</si>
  <si>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</si>
  <si>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</si>
  <si>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</si>
  <si>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</si>
  <si>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</si>
  <si>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</si>
  <si>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</si>
  <si>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</si>
  <si>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</si>
  <si>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</si>
  <si>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</si>
  <si>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</si>
  <si>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</si>
  <si>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</si>
  <si>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</si>
  <si>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</si>
  <si>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</si>
  <si>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</si>
  <si>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</si>
  <si>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</si>
  <si>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</si>
  <si>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</si>
  <si>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</si>
  <si>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</si>
  <si>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</si>
  <si>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</si>
  <si>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</si>
  <si>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</si>
  <si>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</si>
  <si>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</si>
  <si>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</si>
  <si>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</si>
  <si>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</si>
  <si>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</si>
  <si>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</si>
  <si>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</si>
  <si>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</si>
  <si>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</si>
  <si>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</si>
  <si>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</si>
  <si>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</si>
  <si>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</si>
  <si>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</si>
  <si>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</si>
  <si>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</si>
  <si>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</si>
  <si>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</si>
  <si>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</si>
  <si>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</si>
  <si>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</si>
  <si>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</si>
  <si>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</si>
  <si>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</si>
  <si>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</si>
  <si>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</si>
  <si>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</si>
  <si>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</si>
  <si>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</si>
  <si>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</si>
  <si>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</si>
  <si>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</si>
  <si>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</si>
  <si>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</si>
  <si>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</si>
  <si>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</si>
  <si>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</si>
  <si>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</si>
  <si>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</si>
  <si>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</si>
  <si>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</si>
  <si>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</si>
  <si>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</si>
  <si>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</si>
  <si>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</si>
  <si>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</si>
  <si>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</si>
  <si>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</si>
  <si>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</si>
  <si>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</si>
  <si>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</si>
  <si>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</si>
  <si>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</si>
  <si>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</si>
  <si>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</si>
  <si>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</si>
  <si>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</si>
  <si>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</si>
  <si>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</si>
  <si>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</si>
  <si>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</si>
  <si>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</si>
  <si>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</si>
  <si>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</si>
  <si>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</si>
  <si>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</si>
  <si>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</si>
  <si>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</si>
  <si>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</si>
  <si>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</si>
  <si>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</si>
  <si>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</si>
  <si>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</si>
  <si>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</si>
  <si>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</si>
  <si>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</si>
  <si>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</si>
  <si>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</si>
  <si>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</si>
  <si>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</si>
  <si>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</si>
  <si>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</si>
  <si>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</si>
  <si>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</si>
  <si>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</si>
  <si>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</si>
  <si>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</si>
  <si>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</si>
  <si>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</si>
  <si>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</si>
  <si>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</si>
  <si>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</si>
  <si>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</si>
  <si>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</si>
  <si>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</si>
  <si>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</si>
  <si>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</si>
  <si>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</si>
  <si>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</si>
  <si>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</si>
  <si>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</si>
  <si>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</si>
  <si>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</si>
  <si>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</si>
  <si>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</si>
  <si>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</si>
  <si>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</si>
  <si>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</si>
  <si>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</si>
  <si>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</si>
  <si>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</si>
  <si>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</si>
  <si>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</si>
  <si>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</si>
  <si>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</si>
  <si>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</si>
  <si>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</si>
  <si>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</si>
  <si>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</si>
  <si>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</si>
  <si>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</si>
  <si>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</si>
  <si>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</si>
  <si>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</si>
  <si>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</si>
  <si>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</si>
  <si>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</si>
  <si>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</si>
  <si>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</si>
  <si>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</si>
  <si>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</si>
  <si>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</si>
  <si>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</si>
  <si>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</si>
  <si>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</si>
  <si>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</si>
  <si>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</si>
  <si>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</si>
  <si>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</si>
  <si>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</si>
  <si>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</si>
  <si>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</si>
  <si>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</si>
  <si>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</si>
  <si>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</si>
  <si>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</si>
  <si>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</si>
  <si>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</si>
  <si>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</si>
  <si>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</si>
  <si>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</si>
  <si>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</si>
  <si>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</si>
  <si>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</si>
  <si>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</si>
  <si>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</si>
  <si>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</si>
  <si>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</si>
  <si>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</si>
  <si>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</si>
  <si>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</si>
  <si>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</si>
  <si>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</si>
  <si>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</si>
  <si>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</si>
  <si>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</si>
  <si>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</si>
  <si>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</si>
  <si>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</si>
  <si>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</si>
  <si>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</si>
  <si>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</si>
  <si>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</si>
  <si>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</si>
  <si>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</si>
  <si>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</si>
  <si>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</si>
  <si>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</si>
  <si>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</si>
  <si>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</si>
  <si>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</si>
  <si>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</si>
  <si>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</si>
  <si>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</si>
  <si>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</si>
  <si>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</si>
  <si>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</si>
  <si>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</si>
  <si>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</si>
  <si>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</si>
  <si>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</si>
  <si>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</si>
  <si>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</si>
  <si>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</si>
  <si>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</si>
  <si>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</si>
  <si>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</si>
  <si>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</si>
  <si>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</si>
  <si>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</si>
  <si>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</si>
  <si>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</si>
  <si>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</si>
  <si>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</si>
  <si>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</si>
  <si>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</si>
  <si>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</si>
  <si>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</si>
  <si>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</si>
  <si>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</si>
  <si>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</si>
  <si>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</si>
  <si>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</si>
  <si>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</si>
  <si>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</si>
  <si>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</si>
  <si>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</si>
  <si>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</si>
  <si>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</si>
  <si>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</si>
  <si>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</si>
  <si>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</si>
  <si>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</si>
  <si>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</si>
  <si>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</si>
  <si>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</si>
  <si>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</si>
  <si>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</si>
  <si>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</si>
  <si>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</si>
  <si>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</si>
  <si>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</si>
  <si>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</si>
  <si>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</si>
  <si>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</si>
  <si>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</si>
  <si>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</si>
  <si>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</si>
  <si>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</si>
  <si>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</si>
  <si>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</si>
  <si>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</si>
  <si>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</si>
  <si>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</si>
  <si>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</si>
  <si>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</si>
  <si>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</si>
  <si>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</si>
  <si>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</si>
  <si>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</si>
  <si>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</si>
  <si>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</si>
  <si>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</si>
  <si>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</si>
  <si>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</si>
  <si>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</si>
  <si>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</si>
  <si>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</si>
  <si>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</si>
  <si>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</si>
  <si>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</si>
  <si>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</si>
  <si>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</si>
  <si>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</si>
  <si>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</si>
  <si>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</si>
  <si>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</si>
  <si>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</si>
  <si>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</si>
  <si>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</si>
  <si>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</si>
  <si>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</si>
  <si>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</si>
  <si>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</si>
  <si>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</si>
  <si>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</si>
  <si>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</si>
  <si>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</si>
  <si>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</si>
  <si>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</si>
  <si>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</si>
  <si>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</si>
  <si>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</si>
  <si>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</si>
  <si>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</si>
  <si>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</si>
  <si>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</si>
  <si>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</si>
  <si>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</si>
  <si>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</si>
  <si>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</si>
  <si>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</si>
  <si>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</si>
  <si>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</si>
  <si>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</si>
  <si>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</si>
  <si>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</si>
  <si>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</si>
  <si>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</si>
  <si>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</si>
  <si>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</si>
  <si>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</si>
  <si>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</si>
  <si>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</si>
  <si>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</si>
  <si>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</si>
  <si>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</si>
  <si>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</si>
  <si>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</si>
  <si>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</si>
  <si>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</si>
  <si>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</si>
  <si>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</si>
  <si>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</si>
  <si>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</si>
  <si>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</si>
  <si>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</si>
  <si>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</si>
  <si>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</si>
  <si>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</si>
  <si>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</si>
  <si>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</si>
  <si>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</si>
  <si>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</si>
  <si>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</si>
  <si>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</si>
  <si>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</si>
  <si>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</si>
  <si>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</si>
  <si>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</si>
  <si>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</si>
  <si>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</si>
  <si>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</si>
  <si>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</si>
  <si>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</si>
  <si>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</si>
  <si>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</si>
  <si>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</si>
  <si>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</si>
  <si>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</si>
  <si>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</si>
  <si>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</si>
  <si>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</si>
  <si>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</si>
  <si>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</si>
  <si>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</si>
  <si>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</si>
  <si>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</si>
  <si>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</si>
  <si>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</si>
  <si>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</si>
  <si>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</si>
  <si>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</si>
  <si>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</si>
  <si>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</si>
  <si>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</si>
  <si>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</si>
  <si>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</si>
  <si>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</si>
  <si>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</si>
  <si>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</si>
  <si>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</si>
  <si>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</si>
  <si>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</si>
  <si>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</si>
  <si>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</si>
  <si>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</si>
  <si>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</si>
  <si>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</si>
  <si>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</si>
  <si>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</si>
  <si>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</si>
  <si>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</si>
  <si>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</si>
  <si>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</si>
  <si>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</si>
  <si>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</si>
  <si>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</si>
  <si>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</si>
  <si>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</si>
  <si>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</si>
  <si>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</si>
  <si>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</si>
  <si>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</si>
  <si>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</si>
  <si>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</si>
  <si>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</si>
  <si>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</si>
  <si>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</si>
  <si>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</si>
  <si>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</si>
  <si>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</si>
  <si>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</si>
  <si>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</si>
  <si>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</si>
  <si>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</si>
  <si>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</si>
  <si>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</si>
  <si>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</si>
  <si>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</si>
  <si>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</si>
  <si>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</si>
  <si>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</si>
  <si>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</si>
  <si>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</si>
  <si>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</si>
  <si>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</si>
  <si>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</si>
  <si>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</si>
  <si>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</si>
  <si>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</si>
  <si>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</si>
  <si>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</si>
  <si>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</si>
  <si>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</si>
  <si>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</si>
  <si>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</si>
  <si>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</si>
  <si>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</si>
  <si>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</si>
  <si>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</si>
  <si>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</si>
  <si>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</si>
  <si>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</si>
  <si>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</si>
  <si>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</si>
  <si>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</si>
  <si>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</si>
  <si>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</si>
  <si>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</si>
  <si>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</si>
  <si>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</si>
  <si>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</si>
  <si>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</si>
  <si>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</si>
  <si>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</si>
  <si>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</si>
  <si>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</si>
  <si>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</si>
  <si>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</si>
  <si>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</si>
  <si>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</si>
  <si>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</si>
  <si>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</si>
  <si>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</si>
  <si>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</si>
  <si>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</si>
  <si>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</si>
  <si>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</si>
  <si>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</si>
  <si>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</si>
  <si>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</si>
  <si>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</si>
  <si>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</si>
  <si>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</si>
  <si>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</si>
  <si>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</si>
  <si>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</si>
  <si>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</si>
  <si>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</si>
  <si>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</si>
  <si>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</si>
  <si>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</si>
  <si>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</si>
  <si>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</si>
  <si>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</si>
  <si>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</si>
  <si>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</si>
  <si>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</si>
  <si>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</si>
  <si>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</si>
  <si>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</si>
  <si>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</si>
  <si>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</si>
  <si>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</si>
  <si>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</si>
  <si>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</si>
  <si>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</si>
  <si>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</si>
  <si>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</si>
  <si>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</si>
  <si>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</si>
  <si>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</si>
  <si>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</si>
  <si>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</si>
  <si>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</si>
  <si>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</si>
  <si>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</si>
  <si>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</si>
  <si>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</si>
  <si>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</si>
  <si>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</si>
  <si>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</si>
  <si>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</si>
  <si>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</si>
  <si>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</si>
  <si>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</si>
  <si>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</si>
  <si>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</si>
  <si>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</si>
  <si>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</si>
  <si>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</si>
  <si>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</si>
  <si>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</si>
  <si>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</si>
  <si>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</si>
  <si>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</si>
  <si>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</si>
  <si>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</si>
  <si>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</si>
  <si>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</si>
  <si>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</si>
  <si>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</si>
  <si>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</si>
  <si>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</si>
  <si>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</si>
  <si>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</si>
  <si>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</si>
  <si>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</si>
  <si>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</si>
  <si>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</si>
  <si>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</si>
  <si>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</si>
  <si>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</si>
  <si>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</si>
  <si>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</si>
  <si>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</si>
  <si>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</si>
  <si>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</si>
  <si>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</si>
  <si>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</si>
  <si>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</si>
  <si>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</si>
  <si>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</si>
  <si>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</si>
  <si>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</si>
  <si>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</si>
  <si>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</si>
  <si>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</si>
  <si>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</si>
  <si>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</si>
  <si>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</si>
  <si>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</si>
  <si>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</si>
  <si>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</si>
  <si>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</si>
  <si>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</si>
  <si>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</si>
  <si>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</si>
  <si>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</si>
  <si>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</si>
  <si>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</si>
  <si>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</si>
  <si>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</si>
  <si>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</si>
  <si>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</si>
  <si>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</si>
  <si>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</si>
  <si>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</si>
  <si>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</si>
  <si>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</si>
  <si>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</si>
  <si>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</si>
  <si>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</si>
  <si>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</si>
  <si>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</si>
  <si>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</si>
  <si>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</si>
  <si>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</si>
  <si>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</si>
  <si>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</si>
  <si>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</si>
  <si>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</si>
  <si>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</si>
  <si>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</si>
  <si>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</si>
  <si>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</si>
  <si>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</si>
  <si>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</si>
  <si>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</si>
  <si>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</si>
  <si>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</si>
  <si>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</si>
  <si>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</si>
  <si>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</si>
  <si>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</si>
  <si>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</si>
  <si>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</si>
  <si>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</si>
  <si>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</si>
  <si>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</si>
  <si>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</si>
  <si>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</si>
  <si>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</si>
  <si>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</si>
  <si>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</si>
  <si>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</si>
  <si>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</si>
  <si>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</si>
  <si>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</si>
  <si>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</si>
  <si>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</si>
  <si>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</si>
  <si>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</si>
  <si>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</si>
  <si>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</si>
  <si>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</si>
  <si>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</si>
  <si>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</si>
  <si>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</si>
  <si>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</si>
  <si>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</si>
  <si>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</si>
  <si>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</si>
  <si>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</si>
  <si>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</si>
  <si>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</si>
  <si>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</si>
  <si>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</si>
  <si>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</si>
  <si>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</si>
  <si>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</si>
  <si>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</si>
  <si>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</si>
  <si>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</si>
  <si>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</si>
  <si>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</si>
  <si>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</si>
  <si>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</si>
  <si>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</si>
  <si>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</si>
  <si>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</si>
  <si>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</si>
  <si>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</si>
  <si>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</si>
  <si>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</si>
  <si>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</si>
  <si>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</si>
  <si>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</si>
  <si>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</si>
  <si>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</si>
  <si>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</si>
  <si>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</si>
  <si>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</si>
  <si>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</si>
  <si>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</si>
  <si>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</si>
  <si>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</si>
  <si>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</si>
  <si>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</si>
  <si>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</si>
  <si>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</si>
  <si>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</si>
  <si>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</si>
  <si>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</si>
  <si>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</si>
  <si>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</si>
  <si>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</si>
  <si>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</si>
  <si>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</si>
  <si>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</si>
  <si>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</si>
  <si>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</si>
  <si>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</si>
  <si>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</si>
  <si>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</si>
  <si>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</si>
  <si>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</si>
  <si>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</si>
  <si>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</si>
  <si>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</si>
  <si>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</si>
  <si>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</si>
  <si>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</si>
  <si>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</si>
  <si>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</si>
  <si>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</si>
  <si>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</si>
  <si>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</si>
  <si>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</si>
  <si>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</si>
  <si>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</si>
  <si>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</si>
  <si>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</si>
  <si>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</si>
  <si>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</si>
  <si>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</si>
  <si>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</si>
  <si>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</si>
  <si>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</si>
  <si>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</si>
  <si>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</si>
  <si>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</si>
  <si>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</si>
  <si>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</si>
  <si>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</si>
  <si>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</si>
  <si>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</si>
  <si>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</si>
  <si>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</si>
  <si>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</si>
  <si>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</si>
  <si>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</si>
  <si>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</si>
  <si>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</si>
  <si>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</si>
  <si>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</si>
  <si>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</si>
  <si>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</si>
  <si>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</si>
  <si>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</si>
  <si>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</si>
  <si>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</si>
  <si>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</si>
  <si>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</si>
  <si>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</si>
  <si>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</si>
  <si>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</si>
  <si>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</si>
  <si>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</si>
  <si>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</si>
  <si>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</si>
  <si>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</si>
  <si>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</si>
  <si>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</si>
  <si>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</si>
  <si>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</si>
  <si>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</si>
  <si>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</si>
  <si>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</si>
  <si>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</si>
  <si>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</si>
  <si>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</si>
  <si>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</si>
  <si>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</si>
  <si>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</si>
  <si>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</si>
  <si>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</si>
  <si>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</si>
  <si>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</si>
  <si>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</si>
  <si>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</si>
  <si>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</si>
  <si>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</si>
  <si>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</si>
  <si>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</si>
  <si>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</si>
  <si>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</si>
  <si>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</si>
  <si>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</si>
  <si>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</si>
  <si>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</si>
  <si>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</si>
  <si>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</si>
  <si>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</si>
  <si>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</si>
  <si>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</si>
  <si>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</si>
  <si>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</si>
  <si>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</si>
  <si>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</si>
  <si>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</si>
  <si>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</si>
  <si>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</si>
  <si>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</si>
  <si>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</si>
  <si>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</si>
  <si>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</si>
  <si>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</si>
  <si>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</si>
  <si>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</si>
  <si>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</si>
  <si>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</si>
  <si>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</si>
  <si>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</si>
  <si>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</si>
  <si>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</si>
  <si>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</si>
  <si>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</si>
  <si>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</si>
  <si>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</si>
  <si>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</si>
  <si>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</si>
  <si>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</si>
  <si>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</si>
  <si>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</si>
  <si>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</si>
  <si>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</si>
  <si>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</si>
  <si>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</si>
  <si>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</si>
  <si>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</si>
  <si>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</si>
  <si>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</si>
  <si>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</si>
  <si>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</si>
  <si>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</si>
  <si>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</si>
  <si>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</si>
  <si>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</si>
  <si>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</si>
  <si>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</si>
  <si>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</si>
  <si>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</si>
  <si>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</si>
  <si>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</si>
  <si>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</si>
  <si>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</si>
  <si>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</si>
  <si>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</si>
  <si>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</si>
  <si>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</si>
  <si>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</si>
  <si>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</si>
  <si>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</si>
  <si>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</si>
  <si>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</si>
  <si>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</si>
  <si>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</si>
  <si>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</si>
  <si>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</si>
  <si>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</si>
  <si>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</si>
  <si>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</si>
  <si>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</si>
  <si>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</si>
  <si>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</si>
  <si>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</si>
  <si>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</si>
  <si>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</si>
  <si>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</si>
  <si>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</si>
  <si>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</si>
  <si>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</si>
  <si>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</si>
  <si>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</si>
  <si>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</si>
  <si>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</si>
  <si>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</si>
  <si>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</si>
  <si>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</si>
  <si>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</si>
  <si>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</si>
  <si>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</si>
  <si>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</si>
  <si>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</si>
  <si>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</si>
  <si>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</si>
  <si>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</si>
  <si>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</si>
  <si>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</si>
  <si>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</si>
  <si>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</si>
  <si>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</si>
  <si>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</si>
  <si>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</si>
  <si>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</si>
  <si>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</si>
  <si>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</si>
  <si>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</si>
  <si>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</si>
  <si>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</si>
  <si>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</si>
  <si>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</si>
  <si>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</si>
  <si>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</si>
  <si>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</si>
  <si>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</si>
  <si>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</si>
  <si>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</si>
  <si>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</si>
  <si>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</si>
  <si>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</si>
  <si>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</si>
  <si>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</si>
  <si>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</si>
  <si>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</si>
  <si>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</si>
  <si>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</si>
  <si>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</si>
  <si>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</si>
  <si>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</si>
  <si>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</si>
  <si>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</si>
  <si>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</si>
  <si>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</si>
  <si>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</si>
  <si>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</si>
  <si>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</si>
  <si>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</si>
  <si>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</si>
  <si>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</si>
  <si>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</si>
  <si>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</si>
  <si>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</si>
  <si>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</si>
  <si>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</si>
  <si>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</si>
  <si>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</si>
  <si>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</si>
  <si>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</si>
  <si>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</si>
  <si>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</si>
  <si>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</si>
  <si>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</si>
  <si>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</si>
  <si>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</si>
  <si>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</si>
  <si>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</si>
  <si>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</si>
  <si>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</si>
  <si>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</si>
  <si>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</si>
  <si>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</si>
  <si>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</si>
  <si>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</si>
  <si>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</si>
  <si>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</si>
  <si>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</si>
  <si>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</si>
  <si>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</si>
  <si>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</si>
  <si>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</si>
  <si>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</si>
  <si>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</si>
  <si>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</si>
  <si>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</si>
  <si>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</si>
  <si>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</si>
  <si>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</si>
  <si>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</si>
  <si>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</si>
  <si>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</si>
  <si>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</si>
  <si>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</si>
  <si>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</si>
  <si>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</si>
  <si>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</si>
  <si>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</si>
  <si>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</si>
  <si>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</si>
  <si>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</si>
  <si>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</si>
  <si>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</si>
  <si>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</si>
  <si>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</si>
  <si>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</si>
  <si>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</si>
  <si>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</si>
  <si>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</si>
  <si>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</si>
  <si>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</si>
  <si>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</si>
  <si>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</si>
  <si>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</si>
  <si>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</si>
  <si>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</si>
  <si>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</si>
  <si>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</si>
  <si>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</si>
  <si>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</si>
  <si>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</si>
  <si>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</si>
  <si>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</si>
  <si>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</si>
  <si>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</si>
  <si>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</si>
  <si>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</si>
  <si>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</si>
  <si>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</si>
  <si>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</si>
  <si>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</si>
  <si>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</si>
  <si>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</si>
  <si>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</si>
  <si>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</si>
  <si>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</si>
  <si>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</si>
  <si>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</si>
  <si>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</si>
  <si>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</si>
  <si>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</si>
  <si>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</si>
  <si>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</si>
  <si>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</si>
  <si>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</si>
  <si>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</si>
  <si>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</si>
  <si>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</si>
  <si>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</si>
  <si>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</si>
  <si>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</si>
  <si>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</si>
  <si>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</si>
  <si>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</si>
  <si>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</si>
  <si>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</si>
  <si>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</si>
  <si>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</si>
  <si>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</si>
  <si>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</si>
  <si>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</si>
  <si>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</si>
  <si>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</si>
  <si>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</si>
  <si>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</si>
  <si>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</si>
  <si>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</si>
  <si>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</si>
  <si>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</si>
  <si>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</si>
  <si>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</si>
  <si>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</si>
  <si>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</si>
  <si>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</si>
  <si>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</si>
  <si>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</si>
  <si>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</si>
  <si>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</si>
  <si>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</si>
  <si>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</si>
  <si>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</si>
  <si>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</si>
  <si>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</si>
  <si>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</si>
  <si>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</si>
  <si>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</si>
  <si>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</si>
  <si>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</si>
  <si>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</si>
  <si>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</si>
  <si>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</si>
  <si>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</si>
  <si>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</si>
  <si>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</si>
  <si>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</si>
  <si>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</si>
  <si>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</si>
  <si>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</si>
  <si>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</si>
  <si>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</si>
  <si>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</si>
  <si>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</si>
  <si>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</si>
  <si>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</si>
  <si>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</si>
  <si>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</si>
  <si>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</si>
  <si>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</si>
  <si>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</si>
  <si>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</si>
  <si>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</si>
  <si>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</si>
  <si>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</si>
  <si>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</si>
  <si>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</si>
  <si>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</si>
  <si>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</si>
  <si>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</si>
  <si>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</si>
  <si>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</si>
  <si>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</si>
  <si>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</si>
  <si>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</si>
  <si>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</si>
  <si>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</si>
  <si>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</si>
  <si>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</si>
  <si>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</si>
  <si>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</si>
  <si>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</si>
  <si>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</si>
  <si>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</si>
  <si>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</si>
  <si>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</si>
  <si>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</si>
  <si>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</si>
  <si>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</si>
  <si>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</si>
  <si>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</si>
  <si>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</si>
  <si>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</si>
  <si>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</si>
  <si>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</si>
  <si>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</si>
  <si>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</si>
  <si>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</si>
  <si>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</si>
  <si>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</si>
  <si>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</si>
  <si>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</si>
  <si>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</si>
  <si>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</si>
  <si>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</si>
  <si>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</si>
  <si>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</si>
  <si>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</si>
  <si>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</si>
  <si>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</si>
  <si>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</si>
  <si>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</si>
  <si>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</si>
  <si>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</si>
  <si>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</si>
  <si>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</si>
  <si>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</si>
  <si>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</si>
  <si>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</si>
  <si>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</si>
  <si>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</si>
  <si>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</si>
  <si>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</si>
  <si>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</si>
  <si>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</si>
  <si>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</si>
  <si>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</si>
  <si>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</si>
  <si>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</si>
  <si>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</si>
  <si>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</si>
  <si>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</si>
  <si>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</si>
  <si>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</si>
  <si>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</si>
  <si>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</si>
  <si>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</si>
  <si>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</si>
  <si>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</si>
  <si>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</si>
  <si>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</si>
  <si>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</si>
  <si>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</si>
  <si>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</si>
  <si>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</si>
  <si>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</si>
  <si>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</si>
  <si>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</si>
  <si>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</si>
  <si>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</si>
  <si>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</si>
  <si>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</si>
  <si>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</si>
  <si>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</si>
  <si>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</si>
  <si>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</si>
  <si>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</si>
  <si>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</si>
  <si>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</si>
  <si>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</si>
  <si>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</si>
  <si>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</si>
  <si>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</si>
  <si>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</si>
  <si>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</si>
  <si>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</si>
  <si>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</si>
  <si>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</si>
  <si>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</si>
  <si>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</si>
  <si>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</si>
  <si>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</si>
  <si>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</si>
  <si>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</si>
  <si>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</si>
  <si>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</si>
  <si>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</si>
  <si>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</si>
  <si>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</si>
  <si>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</si>
  <si>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</si>
  <si>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</si>
  <si>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</si>
  <si>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</si>
  <si>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</si>
  <si>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</si>
  <si>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</si>
  <si>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</si>
  <si>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</si>
  <si>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</si>
  <si>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</si>
  <si>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</si>
  <si>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</si>
  <si>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</si>
  <si>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</si>
  <si>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</si>
  <si>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</si>
  <si>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</si>
  <si>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</si>
  <si>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</si>
  <si>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</si>
  <si>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</si>
  <si>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</si>
  <si>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</si>
  <si>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</si>
  <si>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</si>
  <si>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</si>
  <si>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</si>
  <si>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</si>
  <si>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</si>
  <si>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</si>
  <si>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</si>
  <si>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</si>
  <si>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</si>
  <si>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</si>
  <si>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</si>
  <si>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</si>
  <si>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</si>
  <si>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</si>
  <si>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</si>
  <si>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</si>
  <si>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</si>
  <si>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</si>
  <si>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</si>
  <si>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</si>
  <si>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</si>
  <si>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</si>
  <si>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</si>
  <si>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</si>
  <si>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</si>
  <si>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</si>
  <si>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</si>
  <si>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</si>
  <si>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</si>
  <si>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</si>
  <si>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</si>
  <si>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</si>
  <si>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</si>
  <si>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</si>
  <si>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</si>
  <si>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</si>
  <si>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</si>
  <si>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</si>
  <si>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</si>
  <si>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</si>
  <si>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</si>
  <si>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</si>
  <si>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</si>
  <si>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</si>
  <si>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</si>
  <si>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</si>
  <si>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</si>
  <si>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</si>
  <si>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</si>
  <si>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</si>
  <si>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</si>
  <si>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</si>
  <si>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</si>
  <si>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</si>
  <si>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</si>
  <si>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</si>
  <si>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</si>
  <si>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</si>
  <si>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</si>
  <si>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</si>
  <si>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</si>
  <si>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</si>
  <si>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</si>
  <si>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</si>
  <si>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</si>
  <si>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</si>
  <si>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</si>
  <si>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</si>
  <si>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</si>
  <si>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</si>
  <si>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</si>
  <si>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</si>
  <si>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</si>
  <si>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</si>
  <si>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</si>
  <si>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</si>
  <si>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</si>
  <si>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</si>
  <si>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</si>
  <si>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</si>
  <si>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</si>
  <si>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</si>
  <si>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</si>
  <si>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</si>
  <si>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</si>
  <si>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</si>
  <si>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</si>
  <si>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</si>
  <si>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</si>
  <si>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</si>
  <si>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</si>
  <si>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</si>
  <si>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</si>
  <si>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</si>
  <si>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</si>
  <si>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</si>
  <si>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</si>
  <si>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</si>
  <si>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</si>
  <si>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</si>
  <si>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</si>
  <si>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</si>
  <si>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</si>
  <si>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</si>
  <si>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</si>
  <si>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</si>
  <si>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</si>
  <si>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</si>
  <si>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</si>
  <si>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</si>
  <si>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</si>
  <si>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</si>
  <si>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</si>
  <si>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</si>
  <si>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</si>
  <si>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</si>
  <si>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</si>
  <si>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</si>
  <si>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</si>
  <si>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</si>
  <si>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</si>
  <si>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</si>
  <si>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</si>
  <si>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</si>
  <si>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</si>
  <si>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</si>
  <si>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</si>
  <si>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</si>
  <si>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</si>
  <si>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</si>
  <si>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</si>
  <si>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</si>
  <si>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</si>
  <si>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</si>
  <si>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</si>
  <si>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</si>
  <si>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</si>
  <si>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</si>
  <si>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</si>
  <si>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</si>
  <si>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</si>
  <si>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</si>
  <si>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</si>
  <si>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</si>
  <si>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</si>
  <si>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</si>
  <si>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</si>
  <si>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</si>
  <si>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</si>
  <si>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</si>
  <si>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</si>
  <si>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</si>
  <si>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</si>
  <si>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</si>
  <si>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</si>
  <si>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</si>
  <si>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</si>
  <si>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</si>
  <si>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</si>
  <si>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</si>
  <si>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</si>
  <si>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</si>
  <si>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</si>
  <si>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</si>
  <si>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</si>
  <si>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</si>
  <si>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</si>
  <si>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</si>
  <si>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</si>
  <si>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</si>
  <si>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</si>
  <si>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</si>
  <si>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</si>
  <si>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</si>
  <si>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</si>
  <si>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</si>
  <si>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</si>
  <si>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</si>
  <si>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</si>
  <si>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</si>
  <si>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</si>
  <si>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</si>
  <si>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</si>
  <si>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</si>
  <si>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</si>
  <si>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</si>
  <si>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</si>
  <si>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</si>
  <si>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</si>
  <si>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</si>
  <si>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</si>
  <si>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</si>
  <si>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</si>
  <si>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</si>
  <si>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</si>
  <si>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</si>
  <si>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</si>
  <si>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</si>
  <si>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</si>
  <si>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</si>
  <si>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</si>
  <si>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</si>
  <si>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</si>
  <si>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</si>
  <si>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</si>
  <si>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</si>
  <si>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</si>
  <si>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</si>
  <si>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</si>
  <si>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</si>
  <si>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</si>
  <si>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</si>
  <si>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</si>
  <si>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</si>
  <si>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</si>
  <si>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</si>
  <si>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</si>
  <si>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</si>
  <si>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</si>
  <si>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</si>
  <si>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</si>
  <si>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</si>
  <si>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</si>
  <si>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</si>
  <si>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</si>
  <si>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</si>
  <si>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</si>
  <si>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</si>
  <si>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</si>
  <si>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</si>
  <si>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</si>
  <si>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</si>
  <si>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</si>
  <si>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</si>
  <si>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</si>
  <si>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</si>
  <si>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</si>
  <si>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</si>
  <si>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</si>
  <si>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</si>
  <si>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</si>
  <si>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</si>
  <si>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</si>
  <si>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</si>
  <si>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</si>
  <si>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</si>
  <si>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</si>
  <si>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</si>
  <si>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</si>
  <si>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</si>
  <si>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</si>
  <si>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</si>
  <si>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</si>
  <si>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</si>
  <si>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</si>
  <si>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</si>
  <si>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</si>
  <si>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</si>
  <si>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</si>
  <si>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</si>
  <si>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</si>
  <si>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</si>
  <si>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</si>
  <si>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</si>
  <si>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</si>
  <si>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</si>
  <si>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</si>
  <si>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</si>
  <si>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</si>
  <si>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</si>
  <si>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</si>
  <si>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</si>
  <si>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</si>
  <si>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</si>
  <si>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</si>
  <si>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</si>
  <si>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</si>
  <si>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</si>
  <si>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</si>
  <si>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</si>
  <si>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</si>
  <si>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</si>
  <si>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</si>
  <si>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</si>
  <si>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</si>
  <si>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</si>
  <si>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</si>
  <si>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</si>
  <si>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</si>
  <si>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</si>
  <si>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</si>
  <si>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</si>
  <si>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</si>
  <si>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</si>
  <si>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</si>
  <si>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</si>
  <si>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</si>
  <si>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</si>
  <si>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</si>
  <si>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</si>
  <si>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</si>
  <si>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</si>
  <si>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</si>
  <si>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</si>
  <si>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</si>
  <si>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</si>
  <si>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</si>
  <si>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</si>
  <si>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</si>
  <si>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</si>
  <si>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</si>
  <si>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</si>
  <si>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</si>
  <si>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</si>
  <si>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</si>
  <si>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</si>
  <si>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</si>
  <si>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</si>
  <si>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</si>
  <si>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</si>
  <si>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</si>
  <si>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</si>
  <si>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</si>
  <si>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</si>
  <si>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</si>
  <si>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</si>
  <si>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</si>
  <si>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</si>
  <si>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</si>
  <si>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</si>
  <si>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</si>
  <si>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</si>
  <si>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</si>
  <si>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</si>
  <si>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</si>
  <si>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</si>
  <si>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</si>
  <si>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</si>
  <si>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</si>
  <si>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</si>
  <si>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</si>
  <si>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</si>
  <si>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</si>
  <si>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</si>
  <si>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</si>
  <si>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</si>
  <si>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</si>
  <si>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</si>
  <si>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</si>
  <si>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</si>
  <si>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</si>
  <si>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</si>
  <si>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</si>
  <si>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</si>
  <si>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</si>
  <si>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</si>
  <si>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</si>
  <si>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</si>
  <si>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</si>
  <si>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</si>
  <si>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</si>
  <si>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</si>
  <si>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</si>
  <si>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</si>
  <si>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</si>
  <si>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</si>
  <si>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</si>
  <si>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</si>
  <si>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</si>
  <si>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</si>
  <si>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</si>
  <si>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</si>
  <si>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</si>
  <si>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</si>
  <si>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</si>
  <si>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</si>
  <si>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</si>
  <si>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</si>
  <si>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</si>
  <si>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</si>
  <si>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</si>
  <si>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</si>
  <si>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</si>
  <si>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</si>
  <si>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</si>
  <si>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</si>
  <si>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</si>
  <si>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</si>
  <si>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</si>
  <si>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</si>
  <si>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</si>
  <si>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</si>
  <si>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</si>
  <si>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</si>
  <si>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</si>
  <si>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</si>
  <si>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</si>
  <si>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</si>
  <si>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</si>
  <si>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</si>
  <si>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</si>
  <si>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</si>
  <si>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</si>
  <si>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</si>
  <si>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</si>
  <si>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</si>
  <si>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</si>
  <si>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</si>
  <si>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</si>
  <si>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</si>
  <si>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</si>
  <si>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</si>
  <si>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</si>
  <si>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</si>
  <si>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</si>
  <si>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</si>
  <si>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</si>
  <si>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</si>
  <si>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</si>
  <si>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</si>
  <si>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</si>
  <si>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</si>
  <si>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</si>
  <si>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</si>
  <si>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</si>
  <si>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</si>
  <si>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</si>
  <si>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</si>
  <si>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</si>
  <si>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</si>
  <si>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</si>
  <si>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</si>
  <si>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</si>
  <si>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</si>
  <si>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</si>
  <si>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</si>
  <si>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</si>
  <si>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</si>
  <si>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</si>
  <si>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</si>
  <si>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</si>
  <si>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</si>
  <si>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</si>
  <si>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</si>
  <si>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</si>
  <si>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</si>
  <si>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</si>
  <si>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</si>
  <si>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</si>
  <si>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</si>
  <si>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</si>
  <si>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</si>
  <si>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</si>
  <si>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</si>
  <si>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</si>
  <si>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</si>
  <si>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</si>
  <si>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</si>
  <si>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</si>
  <si>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</si>
  <si>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</si>
  <si>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</si>
  <si>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</si>
  <si>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</si>
  <si>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</si>
  <si>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</si>
  <si>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</si>
  <si>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</si>
  <si>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</si>
  <si>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</si>
  <si>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</si>
  <si>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</si>
  <si>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</si>
  <si>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</si>
  <si>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</si>
  <si>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</si>
  <si>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</si>
  <si>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</si>
  <si>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</si>
  <si>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</si>
  <si>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</si>
  <si>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</si>
  <si>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</si>
  <si>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</si>
  <si>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</si>
  <si>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</si>
  <si>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</si>
  <si>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</si>
  <si>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</si>
  <si>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</si>
  <si>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</si>
  <si>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</si>
  <si>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</si>
  <si>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</si>
  <si>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</si>
  <si>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</si>
  <si>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</si>
  <si>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</si>
  <si>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</si>
  <si>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</si>
  <si>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</si>
  <si>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</si>
  <si>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</si>
  <si>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</si>
  <si>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</si>
  <si>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</si>
  <si>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</si>
  <si>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</si>
  <si>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</si>
  <si>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</si>
  <si>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</si>
  <si>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</si>
  <si>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</si>
  <si>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</si>
  <si>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</si>
  <si>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</si>
  <si>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</si>
  <si>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</si>
  <si>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</si>
  <si>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</si>
  <si>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</si>
  <si>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</si>
  <si>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</si>
  <si>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</si>
  <si>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</si>
  <si>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</si>
  <si>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</si>
  <si>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</si>
  <si>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</si>
  <si>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</si>
  <si>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</si>
  <si>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</si>
  <si>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</si>
  <si>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</si>
  <si>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</si>
  <si>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</si>
  <si>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</si>
  <si>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</si>
  <si>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</si>
  <si>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</si>
  <si>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</si>
  <si>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</si>
  <si>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</si>
  <si>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</si>
  <si>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</si>
  <si>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</si>
  <si>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</si>
  <si>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</si>
  <si>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</si>
  <si>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</si>
  <si>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</si>
  <si>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</si>
  <si>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</si>
  <si>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</si>
  <si>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</si>
  <si>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</si>
  <si>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</si>
  <si>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</si>
  <si>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</si>
  <si>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</si>
  <si>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</si>
  <si>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</si>
  <si>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</si>
  <si>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</si>
  <si>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</si>
  <si>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</si>
  <si>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</si>
  <si>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</si>
  <si>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</si>
  <si>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</si>
  <si>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</si>
  <si>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</si>
  <si>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</si>
  <si>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</si>
  <si>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</si>
  <si>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</si>
  <si>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</si>
  <si>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</si>
  <si>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</si>
  <si>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</si>
  <si>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</si>
  <si>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</si>
  <si>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</si>
  <si>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</si>
  <si>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</si>
  <si>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</si>
  <si>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</si>
  <si>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</si>
  <si>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</si>
  <si>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</si>
  <si>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</si>
  <si>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</si>
  <si>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</si>
  <si>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</si>
  <si>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</si>
  <si>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</si>
  <si>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</si>
  <si>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</si>
  <si>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</si>
  <si>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</si>
  <si>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</si>
  <si>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</si>
  <si>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</si>
  <si>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</si>
  <si>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</si>
  <si>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</si>
  <si>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</si>
  <si>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</si>
  <si>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</si>
  <si>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</si>
  <si>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</si>
  <si>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</si>
  <si>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</si>
  <si>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</si>
  <si>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</si>
  <si>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</si>
  <si>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</si>
  <si>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</si>
  <si>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</si>
  <si>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</si>
  <si>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</si>
  <si>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</si>
  <si>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</si>
  <si>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</si>
  <si>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</si>
  <si>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</si>
  <si>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</si>
  <si>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</si>
  <si>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</si>
  <si>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</si>
  <si>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</si>
  <si>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</si>
  <si>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</si>
  <si>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</si>
  <si>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</si>
  <si>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</si>
  <si>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</si>
  <si>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</si>
  <si>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</si>
  <si>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</si>
  <si>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</si>
  <si>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</si>
  <si>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</si>
  <si>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</si>
  <si>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</si>
  <si>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</si>
  <si>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</si>
  <si>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</si>
  <si>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</si>
  <si>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</si>
  <si>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</si>
  <si>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</si>
  <si>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</si>
  <si>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</si>
  <si>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</si>
  <si>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</si>
  <si>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</si>
  <si>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</si>
  <si>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</si>
  <si>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</si>
  <si>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</si>
  <si>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</si>
  <si>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</si>
  <si>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</si>
  <si>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</si>
  <si>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</si>
  <si>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</si>
  <si>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</si>
  <si>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</si>
  <si>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</si>
  <si>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</si>
  <si>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</si>
  <si>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</si>
  <si>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</si>
  <si>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</si>
  <si>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</si>
  <si>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</si>
  <si>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</si>
  <si>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</si>
  <si>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</si>
  <si>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</si>
  <si>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</si>
  <si>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</si>
  <si>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</si>
  <si>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</si>
  <si>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</si>
  <si>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</si>
  <si>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</si>
  <si>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</si>
  <si>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</si>
  <si>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</si>
  <si>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</si>
  <si>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</si>
  <si>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</si>
  <si>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</si>
  <si>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</si>
  <si>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</si>
  <si>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</si>
  <si>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</si>
  <si>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</si>
  <si>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</si>
  <si>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</si>
  <si>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</si>
  <si>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</si>
  <si>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</si>
  <si>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</si>
  <si>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</si>
  <si>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</si>
  <si>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</si>
  <si>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</si>
  <si>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</si>
  <si>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</si>
  <si>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</si>
  <si>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</si>
  <si>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</si>
  <si>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</si>
  <si>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</si>
  <si>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</si>
  <si>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</si>
  <si>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</si>
  <si>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</si>
  <si>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</si>
  <si>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</si>
  <si>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</si>
  <si>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</si>
  <si>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</si>
  <si>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</si>
  <si>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</si>
  <si>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</si>
  <si>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</si>
  <si>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</si>
  <si>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</si>
  <si>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</si>
  <si>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</si>
  <si>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</si>
  <si>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</si>
  <si>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</si>
  <si>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</si>
  <si>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</si>
  <si>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</si>
  <si>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</si>
  <si>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</si>
  <si>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</si>
  <si>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</si>
  <si>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</si>
  <si>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</si>
  <si>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</si>
  <si>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</si>
  <si>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</si>
  <si>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</si>
  <si>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</si>
  <si>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</si>
  <si>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</si>
  <si>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</si>
  <si>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</si>
  <si>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</si>
  <si>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</si>
  <si>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</si>
  <si>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</si>
  <si>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</si>
  <si>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</si>
  <si>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</si>
  <si>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</si>
  <si>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</si>
  <si>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</si>
  <si>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</si>
  <si>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</si>
  <si>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</si>
  <si>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</si>
  <si>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</si>
  <si>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</si>
  <si>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</si>
  <si>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</si>
  <si>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</si>
  <si>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</si>
  <si>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</si>
  <si>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</si>
  <si>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</si>
  <si>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</si>
  <si>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</si>
  <si>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</si>
  <si>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</si>
  <si>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</si>
  <si>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</si>
  <si>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</si>
  <si>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</si>
  <si>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</si>
  <si>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</si>
  <si>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</si>
  <si>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</si>
  <si>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</si>
  <si>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</si>
  <si>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</si>
  <si>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</si>
  <si>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</si>
  <si>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</si>
  <si>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</si>
  <si>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</si>
  <si>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</si>
  <si>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</si>
  <si>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</si>
  <si>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</si>
  <si>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</si>
  <si>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</si>
  <si>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</si>
  <si>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</si>
  <si>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</si>
  <si>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</si>
  <si>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</si>
  <si>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</si>
  <si>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</si>
  <si>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</si>
  <si>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</si>
  <si>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</si>
  <si>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</si>
  <si>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</si>
  <si>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</si>
  <si>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</si>
  <si>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</si>
  <si>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</si>
  <si>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</si>
  <si>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</si>
  <si>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</si>
  <si>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</si>
  <si>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</si>
  <si>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</si>
  <si>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</si>
  <si>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</si>
  <si>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</si>
  <si>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</si>
  <si>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</si>
  <si>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</si>
  <si>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</si>
  <si>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</si>
  <si>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</si>
  <si>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</si>
  <si>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</si>
  <si>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</si>
  <si>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</si>
  <si>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</si>
  <si>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</si>
  <si>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</si>
  <si>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</si>
  <si>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</si>
  <si>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</si>
  <si>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</si>
  <si>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</si>
  <si>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</si>
  <si>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</si>
  <si>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</si>
  <si>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</si>
  <si>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</si>
  <si>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</si>
  <si>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</si>
  <si>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</si>
  <si>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</si>
  <si>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</si>
  <si>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</si>
  <si>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</si>
  <si>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</si>
  <si>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</si>
  <si>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</si>
  <si>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</si>
  <si>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</si>
  <si>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</si>
  <si>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</si>
  <si>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</si>
  <si>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</si>
  <si>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</si>
  <si>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</si>
  <si>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</si>
  <si>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</si>
  <si>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</si>
  <si>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</si>
  <si>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</si>
  <si>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</si>
  <si>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</si>
  <si>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</si>
  <si>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</si>
  <si>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</si>
  <si>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</si>
  <si>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</si>
  <si>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</si>
  <si>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</si>
  <si>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</si>
  <si>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</si>
  <si>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</si>
  <si>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</si>
  <si>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</si>
  <si>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</si>
  <si>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</si>
  <si>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</si>
  <si>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</si>
  <si>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</si>
  <si>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</si>
  <si>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</si>
  <si>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</si>
  <si>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</si>
  <si>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</si>
  <si>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</si>
  <si>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</si>
  <si>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</si>
  <si>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</si>
  <si>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</si>
  <si>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</si>
  <si>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</si>
  <si>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</si>
  <si>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</si>
  <si>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</si>
  <si>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</si>
  <si>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</si>
  <si>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</si>
  <si>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</si>
  <si>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</si>
  <si>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</si>
  <si>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</si>
  <si>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</si>
  <si>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</si>
  <si>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</si>
  <si>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</si>
  <si>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</si>
  <si>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</si>
  <si>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</si>
  <si>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</si>
  <si>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</si>
  <si>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</si>
  <si>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</si>
  <si>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</si>
  <si>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</si>
  <si>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</si>
  <si>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</si>
  <si>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</si>
  <si>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</si>
  <si>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</si>
  <si>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</si>
  <si>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</si>
  <si>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</si>
  <si>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</si>
  <si>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</si>
  <si>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</si>
  <si>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</si>
  <si>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</si>
  <si>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</si>
  <si>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</si>
  <si>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</si>
  <si>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</si>
  <si>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</si>
  <si>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</si>
  <si>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</si>
  <si>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</si>
  <si>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</si>
  <si>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</si>
  <si>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</si>
  <si>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</si>
  <si>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</si>
  <si>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</si>
  <si>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</si>
  <si>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</si>
  <si>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</si>
  <si>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</si>
  <si>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</si>
  <si>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</si>
  <si>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</si>
  <si>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</si>
  <si>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</si>
  <si>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</si>
  <si>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</si>
  <si>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</si>
  <si>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</si>
  <si>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</si>
  <si>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</si>
  <si>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</si>
  <si>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</si>
  <si>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</si>
  <si>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</si>
  <si>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</si>
  <si>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</si>
  <si>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</si>
  <si>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</si>
  <si>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</si>
  <si>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</si>
  <si>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</si>
  <si>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</si>
  <si>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</si>
  <si>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</si>
  <si>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</si>
  <si>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</si>
  <si>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</si>
  <si>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</si>
  <si>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</si>
  <si>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</si>
  <si>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</si>
  <si>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</si>
  <si>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</si>
  <si>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</si>
  <si>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</si>
  <si>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</si>
  <si>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</si>
  <si>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</si>
  <si>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</si>
  <si>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</si>
  <si>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</si>
  <si>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</si>
  <si>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</si>
  <si>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</si>
  <si>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</si>
  <si>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</si>
  <si>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</si>
  <si>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</si>
  <si>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</si>
  <si>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</si>
  <si>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</si>
  <si>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</si>
  <si>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</si>
  <si>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</si>
  <si>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</si>
  <si>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</si>
  <si>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</si>
  <si>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</si>
  <si>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</si>
  <si>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</si>
  <si>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</si>
  <si>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</si>
  <si>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</si>
  <si>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</si>
  <si>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</si>
  <si>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</si>
  <si>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</si>
  <si>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</si>
  <si>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</si>
  <si>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</si>
  <si>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</si>
  <si>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</si>
  <si>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</si>
  <si>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</si>
  <si>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</si>
  <si>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</si>
  <si>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</si>
  <si>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</si>
  <si>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</si>
  <si>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</si>
  <si>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</si>
  <si>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</si>
  <si>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</si>
  <si>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</si>
  <si>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</si>
  <si>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</si>
  <si>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</si>
  <si>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</si>
  <si>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</si>
  <si>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</si>
  <si>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</si>
  <si>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</si>
  <si>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</si>
  <si>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</si>
  <si>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</si>
  <si>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</si>
  <si>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</si>
  <si>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</si>
  <si>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</si>
  <si>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</si>
  <si>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</si>
  <si>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</si>
  <si>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</si>
  <si>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</si>
  <si>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</si>
  <si>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</si>
  <si>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</si>
  <si>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</si>
  <si>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</si>
  <si>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</si>
  <si>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</si>
  <si>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</si>
  <si>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</si>
  <si>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</si>
  <si>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</si>
  <si>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</si>
  <si>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</si>
  <si>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</si>
  <si>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</si>
  <si>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</si>
  <si>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</si>
  <si>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</si>
  <si>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</si>
  <si>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</si>
  <si>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</si>
  <si>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</si>
  <si>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</si>
  <si>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</si>
  <si>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</si>
  <si>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</si>
  <si>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</si>
  <si>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</si>
  <si>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</si>
  <si>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</si>
  <si>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</si>
  <si>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</si>
  <si>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</si>
  <si>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</si>
  <si>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</si>
  <si>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</si>
  <si>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</si>
  <si>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</si>
  <si>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</si>
  <si>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</si>
  <si>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</si>
  <si>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</si>
  <si>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</si>
  <si>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</si>
  <si>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</si>
  <si>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</si>
  <si>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</si>
  <si>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</si>
  <si>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</si>
  <si>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</si>
  <si>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</si>
  <si>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</si>
  <si>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</si>
  <si>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</si>
  <si>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</si>
  <si>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</si>
  <si>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</si>
  <si>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</si>
  <si>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</si>
  <si>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</si>
  <si>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</si>
  <si>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</si>
  <si>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</si>
  <si>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</si>
  <si>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</si>
  <si>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</si>
  <si>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</si>
  <si>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</si>
  <si>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</si>
  <si>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</si>
  <si>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</si>
  <si>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</si>
  <si>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</si>
  <si>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</si>
  <si>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</si>
  <si>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</si>
  <si>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</si>
  <si>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</si>
  <si>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</si>
  <si>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</si>
  <si>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</si>
  <si>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</si>
  <si>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</si>
  <si>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</si>
  <si>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</si>
  <si>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</si>
  <si>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</si>
  <si>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</si>
  <si>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</si>
  <si>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</si>
  <si>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</si>
  <si>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</si>
  <si>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</si>
  <si>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</si>
  <si>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</si>
  <si>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</si>
  <si>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</si>
  <si>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</si>
  <si>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</si>
  <si>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</si>
  <si>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</si>
  <si>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</si>
  <si>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</si>
  <si>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</si>
  <si>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</si>
  <si>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</si>
  <si>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</si>
  <si>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</si>
  <si>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</si>
  <si>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</si>
  <si>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</si>
  <si>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</si>
  <si>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</si>
  <si>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</si>
  <si>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</si>
  <si>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</si>
  <si>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</si>
  <si>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</si>
  <si>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</si>
  <si>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</si>
  <si>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</si>
  <si>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</si>
  <si>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</si>
  <si>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</si>
  <si>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</si>
  <si>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</si>
  <si>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</si>
  <si>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</si>
  <si>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</si>
  <si>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</si>
  <si>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</si>
  <si>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</si>
  <si>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</si>
  <si>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</si>
  <si>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</si>
  <si>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</si>
  <si>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</si>
  <si>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</si>
  <si>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</si>
  <si>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</si>
  <si>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</si>
  <si>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</si>
  <si>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</si>
  <si>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</si>
  <si>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</si>
  <si>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</si>
  <si>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</si>
  <si>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</si>
  <si>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</si>
  <si>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</si>
  <si>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</si>
  <si>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</si>
  <si>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</si>
  <si>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</si>
  <si>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</si>
  <si>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</si>
  <si>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</si>
  <si>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</si>
  <si>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</si>
  <si>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</si>
  <si>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</si>
  <si>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</si>
  <si>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</si>
  <si>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</si>
  <si>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</si>
  <si>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</si>
  <si>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</si>
  <si>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</si>
  <si>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</si>
  <si>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</si>
  <si>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</si>
  <si>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</si>
  <si>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</si>
  <si>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</si>
  <si>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</si>
  <si>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</si>
  <si>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</si>
  <si>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</si>
  <si>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</si>
  <si>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</si>
  <si>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</si>
  <si>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</si>
  <si>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</si>
  <si>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</si>
  <si>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</si>
  <si>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</si>
  <si>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</si>
  <si>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</si>
  <si>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</si>
  <si>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</si>
  <si>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</si>
  <si>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</si>
  <si>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</si>
  <si>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</si>
  <si>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</si>
  <si>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</si>
  <si>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</si>
  <si>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</si>
  <si>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</si>
  <si>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</si>
  <si>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</si>
  <si>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</si>
  <si>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</si>
  <si>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</si>
  <si>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</si>
  <si>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</si>
  <si>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</si>
  <si>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</si>
  <si>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</si>
  <si>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</si>
  <si>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</si>
  <si>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</si>
  <si>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</si>
  <si>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</si>
  <si>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</si>
  <si>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</si>
  <si>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</si>
  <si>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</si>
  <si>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</si>
  <si>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</si>
  <si>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</si>
  <si>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</si>
  <si>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</si>
  <si>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</si>
  <si>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</si>
  <si>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</si>
  <si>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</si>
  <si>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</si>
  <si>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</si>
  <si>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</si>
  <si>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</si>
  <si>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</si>
  <si>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</si>
  <si>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</si>
  <si>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</si>
  <si>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</si>
  <si>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</si>
  <si>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</si>
  <si>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</si>
  <si>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</si>
  <si>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</si>
  <si>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</si>
  <si>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</si>
  <si>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</si>
  <si>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</si>
  <si>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</si>
  <si>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</si>
  <si>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</si>
  <si>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</si>
  <si>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</si>
  <si>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</si>
  <si>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</si>
  <si>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</si>
  <si>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</si>
  <si>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</si>
  <si>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</si>
  <si>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</si>
  <si>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</si>
  <si>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</si>
  <si>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</si>
  <si>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</si>
  <si>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</si>
  <si>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</si>
  <si>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</si>
  <si>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</si>
  <si>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</si>
  <si>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</si>
  <si>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</si>
  <si>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</si>
  <si>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</si>
  <si>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</si>
  <si>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</si>
  <si>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</si>
  <si>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</si>
  <si>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</si>
  <si>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</si>
  <si>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</si>
  <si>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</si>
  <si>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</si>
  <si>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</si>
  <si>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</si>
  <si>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</si>
  <si>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</si>
  <si>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</si>
  <si>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</si>
  <si>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</si>
  <si>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</si>
  <si>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</si>
  <si>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</si>
  <si>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</si>
  <si>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</si>
  <si>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</si>
  <si>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</si>
  <si>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</si>
  <si>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</si>
  <si>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</si>
  <si>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</si>
  <si>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</si>
  <si>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</si>
  <si>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</si>
  <si>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</si>
  <si>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</si>
  <si>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</si>
  <si>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</si>
  <si>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</si>
  <si>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</si>
  <si>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</si>
  <si>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</si>
  <si>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</si>
  <si>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</si>
  <si>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</si>
  <si>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</si>
  <si>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</si>
  <si>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</si>
  <si>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</si>
  <si>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</si>
  <si>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</si>
  <si>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</si>
  <si>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</si>
  <si>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</si>
  <si>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</si>
  <si>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</si>
  <si>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</si>
  <si>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</si>
  <si>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</si>
  <si>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</si>
  <si>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</si>
  <si>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</si>
  <si>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</si>
  <si>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</si>
  <si>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</si>
  <si>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</si>
  <si>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</si>
  <si>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</si>
  <si>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</si>
  <si>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</si>
  <si>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</si>
  <si>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</si>
  <si>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</si>
  <si>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</si>
  <si>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</si>
  <si>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</si>
  <si>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</si>
  <si>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</si>
  <si>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</si>
  <si>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</si>
  <si>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</si>
  <si>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</si>
  <si>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</si>
  <si>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</si>
  <si>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</si>
  <si>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</si>
  <si>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</si>
  <si>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</si>
  <si>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</si>
  <si>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</si>
  <si>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</si>
  <si>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</si>
  <si>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</si>
  <si>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</si>
  <si>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</si>
  <si>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</si>
  <si>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</si>
  <si>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</si>
  <si>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</si>
  <si>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</si>
  <si>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</si>
  <si>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</si>
  <si>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</si>
  <si>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</si>
  <si>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</si>
  <si>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</si>
  <si>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</si>
  <si>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</si>
  <si>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</si>
  <si>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</si>
  <si>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</si>
  <si>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</si>
  <si>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</si>
  <si>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</si>
  <si>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</si>
  <si>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</si>
  <si>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</si>
  <si>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</si>
  <si>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</si>
  <si>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</si>
  <si>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</si>
  <si>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</si>
  <si>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</si>
  <si>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</si>
  <si>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</si>
  <si>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</si>
  <si>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</si>
  <si>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</si>
  <si>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</si>
  <si>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</si>
  <si>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</si>
  <si>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</si>
  <si>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</si>
  <si>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</si>
  <si>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</si>
  <si>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</si>
  <si>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</si>
  <si>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</si>
  <si>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</si>
  <si>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</si>
  <si>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</si>
  <si>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</si>
  <si>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</si>
  <si>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</si>
  <si>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</si>
  <si>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</si>
  <si>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</si>
  <si>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</si>
  <si>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</si>
  <si>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</si>
  <si>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</si>
  <si>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</si>
  <si>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</si>
  <si>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</si>
  <si>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</si>
  <si>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</si>
  <si>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</si>
  <si>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</si>
  <si>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</si>
  <si>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</si>
  <si>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</si>
  <si>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</si>
  <si>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</si>
  <si>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</si>
  <si>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</si>
  <si>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</si>
  <si>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</si>
  <si>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</si>
  <si>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</si>
  <si>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</si>
  <si>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</si>
  <si>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</si>
  <si>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</si>
  <si>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</si>
  <si>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</si>
  <si>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</si>
  <si>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</si>
  <si>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</si>
  <si>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</si>
  <si>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</si>
  <si>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</si>
  <si>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</si>
  <si>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</si>
  <si>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</si>
  <si>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</si>
  <si>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</si>
  <si>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</si>
  <si>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</si>
  <si>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</si>
  <si>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</si>
  <si>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</si>
  <si>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</si>
  <si>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</si>
  <si>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</si>
  <si>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</si>
  <si>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</si>
  <si>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</si>
  <si>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</si>
  <si>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</si>
  <si>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</si>
  <si>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</si>
  <si>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</si>
  <si>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</si>
  <si>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</si>
  <si>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</si>
  <si>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</si>
  <si>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</si>
  <si>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</si>
  <si>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</si>
  <si>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</si>
  <si>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</si>
  <si>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</si>
  <si>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</si>
  <si>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</si>
  <si>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</si>
  <si>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</si>
  <si>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</si>
  <si>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</si>
  <si>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</si>
  <si>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</si>
  <si>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</si>
  <si>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</si>
  <si>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</si>
  <si>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</si>
  <si>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</si>
  <si>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</si>
  <si>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</si>
  <si>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</si>
  <si>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</si>
  <si>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</si>
  <si>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</si>
  <si>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</si>
  <si>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</si>
  <si>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</si>
  <si>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</si>
  <si>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</si>
  <si>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</si>
  <si>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</si>
  <si>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</si>
  <si>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</si>
  <si>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</si>
  <si>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</si>
  <si>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</si>
  <si>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</si>
  <si>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</si>
  <si>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</si>
  <si>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</si>
  <si>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</si>
  <si>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</si>
  <si>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</si>
  <si>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</si>
  <si>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</si>
  <si>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</si>
  <si>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</si>
  <si>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</si>
  <si>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</si>
  <si>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</si>
  <si>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</si>
  <si>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</si>
  <si>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</si>
  <si>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</si>
  <si>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</si>
  <si>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</si>
  <si>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</si>
  <si>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</si>
  <si>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</si>
  <si>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</si>
  <si>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</si>
  <si>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</si>
  <si>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</si>
  <si>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</si>
  <si>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</si>
  <si>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</si>
  <si>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</si>
  <si>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</si>
  <si>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</si>
  <si>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</si>
  <si>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</si>
  <si>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</si>
  <si>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</si>
  <si>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</si>
  <si>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</si>
  <si>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</si>
  <si>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</si>
  <si>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</si>
  <si>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</si>
  <si>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</si>
  <si>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</si>
  <si>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</si>
  <si>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</si>
  <si>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</si>
  <si>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</si>
  <si>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</si>
  <si>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</si>
  <si>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</si>
  <si>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</si>
  <si>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</si>
  <si>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</si>
  <si>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</si>
  <si>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</si>
  <si>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</si>
  <si>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</si>
  <si>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</si>
  <si>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</si>
  <si>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</si>
  <si>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</si>
  <si>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</si>
  <si>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</si>
  <si>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</si>
  <si>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</si>
  <si>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</si>
  <si>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</si>
  <si>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</si>
  <si>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</si>
  <si>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</si>
  <si>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</si>
  <si>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</si>
  <si>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</si>
  <si>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</si>
  <si>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</si>
  <si>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</si>
  <si>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</si>
  <si>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</si>
  <si>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</si>
  <si>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</si>
  <si>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</si>
  <si>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</si>
  <si>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</si>
  <si>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</si>
  <si>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</si>
  <si>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</si>
  <si>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</si>
  <si>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</si>
  <si>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</si>
  <si>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</si>
  <si>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</si>
  <si>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</si>
  <si>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</si>
  <si>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</si>
  <si>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</si>
  <si>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</si>
  <si>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</si>
  <si>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</si>
  <si>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</si>
  <si>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</si>
  <si>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</si>
  <si>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</si>
  <si>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</si>
  <si>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</si>
  <si>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</si>
  <si>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</si>
  <si>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</si>
  <si>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</si>
  <si>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</si>
  <si>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</si>
  <si>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</si>
  <si>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</si>
  <si>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</si>
  <si>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</si>
  <si>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</si>
  <si>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</si>
  <si>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</si>
  <si>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</si>
  <si>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</si>
  <si>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</si>
  <si>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</si>
  <si>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</si>
  <si>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</si>
  <si>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</si>
  <si>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</si>
  <si>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</si>
  <si>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</si>
  <si>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</si>
  <si>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</si>
  <si>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</si>
  <si>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</si>
  <si>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</si>
  <si>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</si>
  <si>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</si>
  <si>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</si>
  <si>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</si>
  <si>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</si>
  <si>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</si>
  <si>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</si>
  <si>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</si>
  <si>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</si>
  <si>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</si>
  <si>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</si>
  <si>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</si>
  <si>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</si>
  <si>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</si>
  <si>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</si>
  <si>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</si>
  <si>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</si>
  <si>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</si>
  <si>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</si>
  <si>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</si>
  <si>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</si>
  <si>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</si>
  <si>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</si>
  <si>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</si>
  <si>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</si>
  <si>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</si>
  <si>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</si>
  <si>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</si>
  <si>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</si>
  <si>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</si>
  <si>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</si>
  <si>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</si>
  <si>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</si>
  <si>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</si>
  <si>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</si>
  <si>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</si>
  <si>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</si>
  <si>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</si>
  <si>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</si>
  <si>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</si>
  <si>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</si>
  <si>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</si>
  <si>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</si>
  <si>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</si>
  <si>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</si>
  <si>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</si>
  <si>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</si>
  <si>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</si>
  <si>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</si>
  <si>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</si>
  <si>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</si>
  <si>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</si>
  <si>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</si>
  <si>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</si>
  <si>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</si>
  <si>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</si>
  <si>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</si>
  <si>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</si>
  <si>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</si>
  <si>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</si>
  <si>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</si>
  <si>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</si>
  <si>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</si>
  <si>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</si>
  <si>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</si>
  <si>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</si>
  <si>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</si>
  <si>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</si>
  <si>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</si>
  <si>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</si>
  <si>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</si>
  <si>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</si>
  <si>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</si>
  <si>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</si>
  <si>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</si>
  <si>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</si>
  <si>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</si>
  <si>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</si>
  <si>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</si>
  <si>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</si>
  <si>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</si>
  <si>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</si>
  <si>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</si>
  <si>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</si>
  <si>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</si>
  <si>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</si>
  <si>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</si>
  <si>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</si>
  <si>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</si>
  <si>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</si>
  <si>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</si>
  <si>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</si>
  <si>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</si>
  <si>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</si>
  <si>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</si>
  <si>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</si>
  <si>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</si>
  <si>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</si>
  <si>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</si>
  <si>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</si>
  <si>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</si>
  <si>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</si>
  <si>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</si>
  <si>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</si>
  <si>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</si>
  <si>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</si>
  <si>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</si>
  <si>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</si>
  <si>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</si>
  <si>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</si>
  <si>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</si>
  <si>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</si>
  <si>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</si>
  <si>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</si>
  <si>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</si>
  <si>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</si>
  <si>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</si>
  <si>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</si>
  <si>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</si>
  <si>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</si>
  <si>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</si>
  <si>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</si>
  <si>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</si>
  <si>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</si>
  <si>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</si>
  <si>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</si>
  <si>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</si>
  <si>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</si>
  <si>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</si>
  <si>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</si>
  <si>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</si>
  <si>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</si>
  <si>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</si>
  <si>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</si>
  <si>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</si>
  <si>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</si>
  <si>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</si>
  <si>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</si>
  <si>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</si>
  <si>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</si>
  <si>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</si>
  <si>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</si>
  <si>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</si>
  <si>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</si>
  <si>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</si>
  <si>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</si>
  <si>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</si>
  <si>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</si>
  <si>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</si>
  <si>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</si>
  <si>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</si>
  <si>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</si>
  <si>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</si>
  <si>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</si>
  <si>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</si>
  <si>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</si>
  <si>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</si>
  <si>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</si>
  <si>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</si>
  <si>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</si>
  <si>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</si>
  <si>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</si>
  <si>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</si>
  <si>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</si>
  <si>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</si>
  <si>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</si>
  <si>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</si>
  <si>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</si>
  <si>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</si>
  <si>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</si>
  <si>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</si>
  <si>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</si>
  <si>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</si>
  <si>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</si>
  <si>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</si>
  <si>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</si>
  <si>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</si>
  <si>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</si>
  <si>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</si>
  <si>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</si>
  <si>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</si>
  <si>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</si>
  <si>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</si>
  <si>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</si>
  <si>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</si>
  <si>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</si>
  <si>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</si>
  <si>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</si>
  <si>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</si>
  <si>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</si>
  <si>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</si>
  <si>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</si>
  <si>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</si>
  <si>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</si>
  <si>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</si>
  <si>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</si>
  <si>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</si>
  <si>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</si>
  <si>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</si>
  <si>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</si>
  <si>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</si>
  <si>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</si>
  <si>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</si>
  <si>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</si>
  <si>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</si>
  <si>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</si>
  <si>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</si>
  <si>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</si>
  <si>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</si>
  <si>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</si>
  <si>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</si>
  <si>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</si>
  <si>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</si>
  <si>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</si>
  <si>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</si>
  <si>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</si>
  <si>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</si>
  <si>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</si>
  <si>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</si>
  <si>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</si>
  <si>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</si>
  <si>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</si>
  <si>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</si>
  <si>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</si>
  <si>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</si>
  <si>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</si>
  <si>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</si>
  <si>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</si>
  <si>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</si>
  <si>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</si>
  <si>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</si>
  <si>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</si>
  <si>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</si>
  <si>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</si>
  <si>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</si>
  <si>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</si>
  <si>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</si>
  <si>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</si>
  <si>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</si>
  <si>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</si>
  <si>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</si>
  <si>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</si>
  <si>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</si>
  <si>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</si>
  <si>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</si>
  <si>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</si>
  <si>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</si>
  <si>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</si>
  <si>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</si>
  <si>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</si>
  <si>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</si>
  <si>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</si>
  <si>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</si>
  <si>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</si>
  <si>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</si>
  <si>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</si>
  <si>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</si>
  <si>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</si>
  <si>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</si>
  <si>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</si>
  <si>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</si>
  <si>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</si>
  <si>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</si>
  <si>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</si>
  <si>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</si>
  <si>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</si>
  <si>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</si>
  <si>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</si>
  <si>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</si>
  <si>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</si>
  <si>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</si>
  <si>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</si>
  <si>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</si>
  <si>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</si>
  <si>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</si>
  <si>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</si>
  <si>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</si>
  <si>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</si>
  <si>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</si>
  <si>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</si>
  <si>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</si>
  <si>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</si>
  <si>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</si>
  <si>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</si>
  <si>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</si>
  <si>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</si>
  <si>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</si>
  <si>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</si>
  <si>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</si>
  <si>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</si>
  <si>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</si>
  <si>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</si>
  <si>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</si>
  <si>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</si>
  <si>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</si>
  <si>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</si>
  <si>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</si>
  <si>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</si>
  <si>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</si>
  <si>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</si>
  <si>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</si>
  <si>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</si>
  <si>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</si>
  <si>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</si>
  <si>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</si>
  <si>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</si>
  <si>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</si>
  <si>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</si>
  <si>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</si>
  <si>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</si>
  <si>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</si>
  <si>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</si>
  <si>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</si>
  <si>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</si>
  <si>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</si>
  <si>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</si>
  <si>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</si>
  <si>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</si>
  <si>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</si>
  <si>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</si>
  <si>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</si>
  <si>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</si>
  <si>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</si>
  <si>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</si>
  <si>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</si>
  <si>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</si>
  <si>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</si>
  <si>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</si>
  <si>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</si>
  <si>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</si>
  <si>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</si>
  <si>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</si>
  <si>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</si>
  <si>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</si>
  <si>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</si>
  <si>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</si>
  <si>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</si>
  <si>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</si>
  <si>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</si>
  <si>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</si>
  <si>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</si>
  <si>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</si>
  <si>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</si>
  <si>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</si>
  <si>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</si>
  <si>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</si>
  <si>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</si>
  <si>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</si>
  <si>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</si>
  <si>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</si>
  <si>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</si>
  <si>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</si>
  <si>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</si>
  <si>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</si>
  <si>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</si>
  <si>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</si>
  <si>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</si>
  <si>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</si>
  <si>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</si>
  <si>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</si>
  <si>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</si>
  <si>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</si>
  <si>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</si>
  <si>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</si>
  <si>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</si>
  <si>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</si>
  <si>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</si>
  <si>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</si>
  <si>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</si>
  <si>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</si>
  <si>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</si>
  <si>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</si>
  <si>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</si>
  <si>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</si>
  <si>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</si>
  <si>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</si>
  <si>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</si>
  <si>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</si>
  <si>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</si>
  <si>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</si>
  <si>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</si>
  <si>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</si>
  <si>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</si>
  <si>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</si>
  <si>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</si>
  <si>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</si>
  <si>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</si>
  <si>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</si>
  <si>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</si>
  <si>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</si>
  <si>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</si>
  <si>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</si>
  <si>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</si>
  <si>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</si>
  <si>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</si>
  <si>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</si>
  <si>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</si>
  <si>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</si>
  <si>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</si>
  <si>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</si>
  <si>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</si>
  <si>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</si>
  <si>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</si>
  <si>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</si>
  <si>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</si>
  <si>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</si>
  <si>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</si>
  <si>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</si>
  <si>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</si>
  <si>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</si>
  <si>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</si>
  <si>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</si>
  <si>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</si>
  <si>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</si>
  <si>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</si>
  <si>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</si>
  <si>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</si>
  <si>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</si>
  <si>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</si>
  <si>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</si>
  <si>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</si>
  <si>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</si>
  <si>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</si>
  <si>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</si>
  <si>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</si>
  <si>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</si>
  <si>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</si>
  <si>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</si>
  <si>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</si>
  <si>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</si>
  <si>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</si>
  <si>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</si>
  <si>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</si>
  <si>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</si>
  <si>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</si>
  <si>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</si>
  <si>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</si>
  <si>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</si>
  <si>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</si>
  <si>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</si>
  <si>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</si>
  <si>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</si>
  <si>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</si>
  <si>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</si>
  <si>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</si>
  <si>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</si>
  <si>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</si>
  <si>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</si>
  <si>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</si>
  <si>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</si>
  <si>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</si>
  <si>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</si>
  <si>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</si>
  <si>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</si>
  <si>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</si>
  <si>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</si>
  <si>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</si>
  <si>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</si>
  <si>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</si>
  <si>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</si>
  <si>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</si>
  <si>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</si>
  <si>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</si>
  <si>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</si>
  <si>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</si>
  <si>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</si>
  <si>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</si>
  <si>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</si>
  <si>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</si>
  <si>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</si>
  <si>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</si>
  <si>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</si>
  <si>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</si>
  <si>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</si>
  <si>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</si>
  <si>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</si>
  <si>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</si>
  <si>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</si>
  <si>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</si>
  <si>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</si>
  <si>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</si>
  <si>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</si>
  <si>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</si>
  <si>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</si>
  <si>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</si>
  <si>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</si>
  <si>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</si>
  <si>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</si>
  <si>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</si>
  <si>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</si>
  <si>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</si>
  <si>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</si>
  <si>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</si>
  <si>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</si>
  <si>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</si>
  <si>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</si>
  <si>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</si>
  <si>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</si>
  <si>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</si>
  <si>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</si>
  <si>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</si>
  <si>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</si>
  <si>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</si>
  <si>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</si>
  <si>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</si>
  <si>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</si>
  <si>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</si>
  <si>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</si>
  <si>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</si>
  <si>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</si>
  <si>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</si>
  <si>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</si>
  <si>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</si>
  <si>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</si>
  <si>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</si>
  <si>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</si>
  <si>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</si>
  <si>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</si>
  <si>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</si>
  <si>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</si>
  <si>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</si>
  <si>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</si>
  <si>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</si>
  <si>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</si>
  <si>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</si>
  <si>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</si>
  <si>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</si>
  <si>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</si>
  <si>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</si>
  <si>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</si>
  <si>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</si>
  <si>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</si>
  <si>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</si>
  <si>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</si>
  <si>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</si>
  <si>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</si>
  <si>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</si>
  <si>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</si>
  <si>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</si>
  <si>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</si>
  <si>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</si>
  <si>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</si>
  <si>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</si>
  <si>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</si>
  <si>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</si>
  <si>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</si>
  <si>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</si>
  <si>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</si>
  <si>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</si>
  <si>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</si>
  <si>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</si>
  <si>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</si>
  <si>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</si>
  <si>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</si>
  <si>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</si>
  <si>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</si>
  <si>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</si>
  <si>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</si>
  <si>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</si>
  <si>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</si>
  <si>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</si>
  <si>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</si>
  <si>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</si>
  <si>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</si>
  <si>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</si>
  <si>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</si>
  <si>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</si>
  <si>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</si>
  <si>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</si>
  <si>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</si>
  <si>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</si>
  <si>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</si>
  <si>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</si>
  <si>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</si>
  <si>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</si>
  <si>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</si>
  <si>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</si>
  <si>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</si>
  <si>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</si>
  <si>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</si>
  <si>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</si>
  <si>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</si>
  <si>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</si>
  <si>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</si>
  <si>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</si>
  <si>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</si>
  <si>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</si>
  <si>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</si>
  <si>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</si>
  <si>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</si>
  <si>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</si>
  <si>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</si>
  <si>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</si>
  <si>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</si>
  <si>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</si>
  <si>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</si>
  <si>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</si>
  <si>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</si>
  <si>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</si>
  <si>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</si>
  <si>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</si>
  <si>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</si>
  <si>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</si>
  <si>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</si>
  <si>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</si>
  <si>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</si>
  <si>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</si>
  <si>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</si>
  <si>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</si>
  <si>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</si>
  <si>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</si>
  <si>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</si>
  <si>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</si>
  <si>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</si>
  <si>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</si>
  <si>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</si>
  <si>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</si>
  <si>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</si>
  <si>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</si>
  <si>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</si>
  <si>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</si>
  <si>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</si>
  <si>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</si>
  <si>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</si>
  <si>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</si>
  <si>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</si>
  <si>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</si>
  <si>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</si>
  <si>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</si>
  <si>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</si>
  <si>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</si>
  <si>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</si>
  <si>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</si>
  <si>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</si>
  <si>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</si>
  <si>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</si>
  <si>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</si>
  <si>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</si>
  <si>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</si>
  <si>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</si>
  <si>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</si>
  <si>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</si>
  <si>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</si>
  <si>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</si>
  <si>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</si>
  <si>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</si>
  <si>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</si>
  <si>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</si>
  <si>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</si>
  <si>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</si>
  <si>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</si>
  <si>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</si>
  <si>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</si>
  <si>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</si>
  <si>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</si>
  <si>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</si>
  <si>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</si>
  <si>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</si>
  <si>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</si>
  <si>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</si>
  <si>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</si>
  <si>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</si>
  <si>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</si>
  <si>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</si>
  <si>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</si>
  <si>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</si>
  <si>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</si>
  <si>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</si>
  <si>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</si>
  <si>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</si>
  <si>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</si>
  <si>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</si>
  <si>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</si>
  <si>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</si>
  <si>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</si>
  <si>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</si>
  <si>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</si>
  <si>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</si>
  <si>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</si>
  <si>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</si>
  <si>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</si>
  <si>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</si>
  <si>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</si>
  <si>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</si>
  <si>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</si>
  <si>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</si>
  <si>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</si>
  <si>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</si>
  <si>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</si>
  <si>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</si>
  <si>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</si>
  <si>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</si>
  <si>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</si>
  <si>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</si>
  <si>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</si>
  <si>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</si>
  <si>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</si>
  <si>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</si>
  <si>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</si>
  <si>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</si>
  <si>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</si>
  <si>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</si>
  <si>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</si>
  <si>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</si>
  <si>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</si>
  <si>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</si>
  <si>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</si>
  <si>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</si>
  <si>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</si>
  <si>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</si>
  <si>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</si>
  <si>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</si>
  <si>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</si>
  <si>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</si>
  <si>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</si>
  <si>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</si>
  <si>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</si>
  <si>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</si>
  <si>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</si>
  <si>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</si>
  <si>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</si>
  <si>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</si>
  <si>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</si>
  <si>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</si>
  <si>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</si>
  <si>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</si>
  <si>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</si>
  <si>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</si>
  <si>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</si>
  <si>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</si>
  <si>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</si>
  <si>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</si>
  <si>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</si>
  <si>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</si>
  <si>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</si>
  <si>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</si>
  <si>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</si>
  <si>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</si>
  <si>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</si>
  <si>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</si>
  <si>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</si>
  <si>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</si>
  <si>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</si>
  <si>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</si>
  <si>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</si>
  <si>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</si>
  <si>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</si>
  <si>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</si>
  <si>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</si>
  <si>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</si>
  <si>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</si>
  <si>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</si>
  <si>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</si>
  <si>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</si>
  <si>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</si>
  <si>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</si>
  <si>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</si>
  <si>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</si>
  <si>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</si>
  <si>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</si>
  <si>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</si>
  <si>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</si>
  <si>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</si>
  <si>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</si>
  <si>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</si>
  <si>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</si>
  <si>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</si>
  <si>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</si>
  <si>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</si>
  <si>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</si>
  <si>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</si>
  <si>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</si>
  <si>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</si>
  <si>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</si>
  <si>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</si>
  <si>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</si>
  <si>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</si>
  <si>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</si>
  <si>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</si>
  <si>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</si>
  <si>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</si>
  <si>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</si>
  <si>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</si>
  <si>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</si>
  <si>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</si>
  <si>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</si>
  <si>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</si>
  <si>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</si>
  <si>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</si>
  <si>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</si>
  <si>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</si>
  <si>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</si>
  <si>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</si>
  <si>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</si>
  <si>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</si>
  <si>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</si>
  <si>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</si>
  <si>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</si>
  <si>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</si>
  <si>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</si>
  <si>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</si>
  <si>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</si>
  <si>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</si>
  <si>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</si>
  <si>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</si>
  <si>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</si>
  <si>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</si>
  <si>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</si>
  <si>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</si>
  <si>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</si>
  <si>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</si>
  <si>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</si>
  <si>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</si>
  <si>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</si>
  <si>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</si>
  <si>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</si>
  <si>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</si>
  <si>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</si>
  <si>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</si>
  <si>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</si>
  <si>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</si>
  <si>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</si>
  <si>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</si>
  <si>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</si>
  <si>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</si>
  <si>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</si>
  <si>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</si>
  <si>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</si>
  <si>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</si>
  <si>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</si>
  <si>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</si>
  <si>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</si>
  <si>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</si>
  <si>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</si>
  <si>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</si>
  <si>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</si>
  <si>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</si>
  <si>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</si>
  <si>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</si>
  <si>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</si>
  <si>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</si>
  <si>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</si>
  <si>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</si>
  <si>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</si>
  <si>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</si>
  <si>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</si>
  <si>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</si>
  <si>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</si>
  <si>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</si>
  <si>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</si>
  <si>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</si>
  <si>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</si>
  <si>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</si>
  <si>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</si>
  <si>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</si>
  <si>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</si>
  <si>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</si>
  <si>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</si>
  <si>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</si>
  <si>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</si>
  <si>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</si>
  <si>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</si>
  <si>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</si>
  <si>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</si>
  <si>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</si>
  <si>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</si>
  <si>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</si>
  <si>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</si>
  <si>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</si>
  <si>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</si>
  <si>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</si>
  <si>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</si>
  <si>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</si>
  <si>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</si>
  <si>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</si>
  <si>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</si>
  <si>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</si>
  <si>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</si>
  <si>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</si>
  <si>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</si>
  <si>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</si>
  <si>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</si>
  <si>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</si>
  <si>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</si>
  <si>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</si>
  <si>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</si>
  <si>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</si>
  <si>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</si>
  <si>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</si>
  <si>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</si>
  <si>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</si>
  <si>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</si>
  <si>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</si>
  <si>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</si>
  <si>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</si>
  <si>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</si>
  <si>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</si>
  <si>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</si>
  <si>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</si>
  <si>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</si>
  <si>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</si>
  <si>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</si>
  <si>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</si>
  <si>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</si>
  <si>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</si>
  <si>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</si>
  <si>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</si>
  <si>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</si>
  <si>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</si>
  <si>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</si>
  <si>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</si>
  <si>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</si>
  <si>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</si>
  <si>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</si>
  <si>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</si>
  <si>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</si>
  <si>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</si>
  <si>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</si>
  <si>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</si>
  <si>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</si>
  <si>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</si>
  <si>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</si>
  <si>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</si>
  <si>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</si>
  <si>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</si>
  <si>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</si>
  <si>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</si>
  <si>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</si>
  <si>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</si>
  <si>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</si>
  <si>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</si>
  <si>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</si>
  <si>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</si>
  <si>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</si>
  <si>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</si>
  <si>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</si>
  <si>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</si>
  <si>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</si>
  <si>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</si>
  <si>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</si>
  <si>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</si>
  <si>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</si>
  <si>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</si>
  <si>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</si>
  <si>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</si>
  <si>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</si>
  <si>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</si>
  <si>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</si>
  <si>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</si>
  <si>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</si>
  <si>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</si>
  <si>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</si>
  <si>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</si>
  <si>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</si>
  <si>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</si>
  <si>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</si>
  <si>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</si>
  <si>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</si>
  <si>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</si>
  <si>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</si>
  <si>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</si>
  <si>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</si>
  <si>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</si>
  <si>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</si>
  <si>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</si>
  <si>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</si>
  <si>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</si>
  <si>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</si>
  <si>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</si>
  <si>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</si>
  <si>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</si>
  <si>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</si>
  <si>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</si>
  <si>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</si>
  <si>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</si>
  <si>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</si>
  <si>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</si>
  <si>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</si>
  <si>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</si>
  <si>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</si>
  <si>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</si>
  <si>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</si>
  <si>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</si>
  <si>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</si>
  <si>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</si>
  <si>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</si>
  <si>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</si>
  <si>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</si>
  <si>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</si>
  <si>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</si>
  <si>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</si>
  <si>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</si>
  <si>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</si>
  <si>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</si>
  <si>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</si>
  <si>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</si>
  <si>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</si>
  <si>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</si>
  <si>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</si>
  <si>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</si>
  <si>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</si>
  <si>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</si>
  <si>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</si>
  <si>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</si>
  <si>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</si>
  <si>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</si>
  <si>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</si>
  <si>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</si>
  <si>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</si>
  <si>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</si>
  <si>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</si>
  <si>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</si>
  <si>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</si>
  <si>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</si>
  <si>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</si>
  <si>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</si>
  <si>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</si>
  <si>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</si>
  <si>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</si>
  <si>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</si>
  <si>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</si>
  <si>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</si>
  <si>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</si>
  <si>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</si>
  <si>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</si>
  <si>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</si>
  <si>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</si>
  <si>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</si>
  <si>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</si>
  <si>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</si>
  <si>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</si>
  <si>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</si>
  <si>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</si>
  <si>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</si>
  <si>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</si>
  <si>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</si>
  <si>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</si>
  <si>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</si>
  <si>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</si>
  <si>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</si>
  <si>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</si>
  <si>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</si>
  <si>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</si>
  <si>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</si>
  <si>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</si>
  <si>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</si>
  <si>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</si>
  <si>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</si>
  <si>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</si>
  <si>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</si>
  <si>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</si>
  <si>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PCM-20251026-00001704</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</si>
  <si>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</si>
  <si>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</si>
  <si>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</si>
  <si>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</si>
  <si>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</si>
  <si>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</si>
  <si>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</si>
  <si>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</si>
  <si>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</si>
  <si>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</si>
  <si>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</si>
  <si>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</si>
  <si>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PCM-20251026-00001323</t>
  </si>
  <si>
    <t>EM Team at site TS</t>
  </si>
  <si>
    <t>PCM-20251026-00000210</t>
  </si>
  <si>
    <t>5g cell down due to rectifier module faulty, rectifier module under repair arrangement</t>
  </si>
  <si>
    <t>PCM-20251026-00001624</t>
  </si>
  <si>
    <t xml:space="preserve">Major </t>
  </si>
  <si>
    <t xml:space="preserve">EM team at site checking </t>
  </si>
  <si>
    <t>PCM-20251026-00001799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</si>
</sst>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6" totalsRowShown="0" headerRowDxfId="157" dataDxfId="156" headerRowBorderDxfId="154" tableBorderDxfId="155" totalsRowBorderDxfId="153">
  <autoFilter ref="A1:CJ21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2" totalsRowShown="0" headerRowDxfId="48" dataDxfId="47" headerRowBorderDxfId="45" tableBorderDxfId="46" totalsRowBorderDxfId="44">
  <autoFilter ref="A1:L21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7" totalsRowShown="0" headerRowDxfId="31" dataDxfId="30" headerRowBorderDxfId="28" tableBorderDxfId="29">
  <autoFilter ref="A1:L45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8" totalsRowShown="0" headerRowDxfId="15" dataDxfId="14" headerRowBorderDxfId="12" tableBorderDxfId="13">
  <autoFilter ref="A1:L12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293.75172175926127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13.256733333335433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45956.700147685187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45956.700147685187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45956.700147685187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45956.700147685187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45956.700147685187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45956.700147685187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45956.700147685187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45956.700147685187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45956.700147685187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45956.700147685187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45956.700147685187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45956.700147685187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45956.700147685187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45956.700147685187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45956.700147685187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45956.700147685187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45956.700147685187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45956.700147685187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45956.700147685187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45956.700147685187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45956.700147685187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45956.700147685187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45956.700147685187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45956.700147685187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45956.700147685187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45956.700147685187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45956.700147685187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45956.700147685187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45956.700147685187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45956.700147685187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45956.700147685187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45956.700147685187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45956.700147685187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45956.700147685187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45956.700147685187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45956.700147685187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45956.700147685187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45956.700147685187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45956.700147685187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45956.700147685187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45956.700147685187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45956.700147685187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45956.700147685187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45956.700147685187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45956.700147685187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45956.700147685187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45956.700147685187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45956.700147685187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45956.700147685187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45956.700147685187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45956.700147685187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45956.700147685187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45956.700147685187</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45956.700147685187</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0098B536-A109-46AF-85FF-705A6BBC2A1F}"/>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6"/>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131.70030972222594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26605</v>
      </c>
      <c r="E4" s="87" t="s">
        <v>38998</v>
      </c>
      <c r="F4" s="115">
        <v>45956.660509259258</v>
      </c>
      <c r="G4" s="116">
        <f ca="1">IFERROR(NOW()-F4,"-")</f>
        <v>3.9638425929297227E-2</v>
      </c>
      <c r="H4" s="115">
        <v>45956.65425925926</v>
      </c>
      <c r="I4" s="18" t="str">
        <f>IFERROR(VLOOKUP(D4,DB!A:F,6,0),"")</f>
        <v>SCECO</v>
      </c>
      <c r="J4" s="18" t="str">
        <f>IFERROR(VLOOKUP(D4,DB!A:G,7,0),"")</f>
        <v>Vandalized</v>
      </c>
      <c r="K4" s="19"/>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63"/>
      <c r="E5" s="114"/>
      <c r="F5" s="115"/>
      <c r="G5" s="116">
        <f ca="1">IFERROR(NOW()-F5,"-")</f>
        <v>45956.700147685187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45956.700147685187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45956.700147685187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45956.700147685187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45956.700147685187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45956.700147685187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45956.700147685187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45956.700147685187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45956.700147685187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45956.700147685187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45956.700147685187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45956.700147685187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45956.700147685187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45956.700147685187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45956.700147685187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45956.700147685187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45956.700147685187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45956.700147685187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45956.700147685187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45956.700147685187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45956.700147685187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45956.700147685187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45956.700147685187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45956.700147685187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45956.700147685187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45956.700147685187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45956.700147685187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45956.700147685187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45956.700147685187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45956.700147685187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45956.700147685187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45956.700147685187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45956.700147685187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45956.700147685187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45956.700147685187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45956.700147685187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45956.700147685187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45956.700147685187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45956.700147685187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45956.700147685187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45956.700147685187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45956.700147685187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45956.700147685187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45956.700147685187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45956.700147685187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45956.700147685187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45956.700147685187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45956.700147685187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45956.700147685187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45956.700147685187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45956.700147685187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45956.700147685187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45956.700147685187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45956.700147685187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45956.700147685187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45956.700147685187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45956.700147685187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45956.700147685187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45956.700147685187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45956.700147685187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45956.700147685187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45956.700147685187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45956.700147685187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45956.700147685187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45956.700147685187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45956.700147685187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45956.700147685187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61"/>
      <c r="B72" s="162" t="str">
        <f>IFERROR(VLOOKUP(D72,DB!A:K,11,0),"")</f>
        <v/>
      </c>
      <c r="C72" s="162"/>
      <c r="D72" s="162"/>
      <c r="E72" s="163"/>
      <c r="F72" s="164"/>
      <c r="G72" s="165">
        <f ca="1">IFERROR(NOW()-F72,"-")</f>
        <v>45956.700147685187</v>
      </c>
      <c r="H72" s="164"/>
      <c r="I72" s="162" t="str">
        <f>IFERROR(VLOOKUP(D72,DB!A:F,6,0),"")</f>
        <v/>
      </c>
      <c r="J72" s="162" t="str">
        <f>IFERROR(VLOOKUP(D72,DB!A:G,7,0),"")</f>
        <v/>
      </c>
      <c r="K72" s="166"/>
      <c r="L72" s="162" t="str">
        <f>IFERROR(VLOOKUP(D72,DB!A:I,9,0),"")</f>
        <v/>
      </c>
      <c r="M72" s="162"/>
      <c r="N72" s="162"/>
      <c r="O72" s="162"/>
      <c r="P72" s="162"/>
      <c r="Q72" s="162"/>
      <c r="R72" s="162"/>
      <c r="S72" s="162"/>
      <c r="T72" s="162"/>
      <c r="U72" s="162"/>
      <c r="V72" s="162"/>
      <c r="W72" s="162"/>
      <c r="X72" s="162"/>
      <c r="Y72" s="162"/>
      <c r="Z72" s="162"/>
      <c r="AA72" s="162"/>
      <c r="AB72" s="162"/>
      <c r="AC72" s="162"/>
      <c r="AD72" s="162"/>
      <c r="AE72" s="162"/>
      <c r="AF72" s="162"/>
      <c r="AG72" s="162"/>
      <c r="AH72" s="162"/>
      <c r="AI72" s="162"/>
      <c r="AJ72" s="162"/>
      <c r="AK72" s="162"/>
      <c r="AL72" s="162"/>
      <c r="AM72" s="162"/>
      <c r="AN72" s="162"/>
      <c r="AO72" s="162"/>
      <c r="AP72" s="162"/>
      <c r="AQ72" s="162"/>
      <c r="AR72" s="162"/>
      <c r="AS72" s="162"/>
      <c r="AT72" s="162"/>
      <c r="AU72" s="162"/>
      <c r="AV72" s="162"/>
      <c r="AW72" s="162"/>
      <c r="AX72" s="162"/>
      <c r="AY72" s="162"/>
      <c r="AZ72" s="162"/>
      <c r="BA72" s="162"/>
      <c r="BB72" s="162"/>
      <c r="BC72" s="162"/>
      <c r="BD72" s="162"/>
      <c r="BE72" s="162"/>
      <c r="BF72" s="162"/>
      <c r="BG72" s="162"/>
      <c r="BH72" s="162"/>
      <c r="BI72" s="162"/>
      <c r="BJ72" s="162"/>
      <c r="BK72" s="162"/>
      <c r="BL72" s="162"/>
      <c r="BM72" s="162"/>
      <c r="BN72" s="162"/>
      <c r="BO72" s="162"/>
      <c r="BP72" s="162"/>
      <c r="BQ72" s="162"/>
      <c r="BR72" s="162"/>
      <c r="BS72" s="162"/>
      <c r="BT72" s="162"/>
      <c r="BU72" s="162"/>
      <c r="BV72" s="162"/>
      <c r="BW72" s="162"/>
      <c r="BX72" s="162"/>
      <c r="BY72" s="162"/>
      <c r="BZ72" s="162"/>
      <c r="CA72" s="162"/>
      <c r="CB72" s="162"/>
      <c r="CC72" s="162"/>
      <c r="CD72" s="162"/>
      <c r="CE72" s="162"/>
      <c r="CF72" s="162"/>
      <c r="CG72" s="162"/>
      <c r="CH72" s="162"/>
      <c r="CI72" s="162"/>
      <c r="CJ72" s="167"/>
    </row>
    <row r="73" spans="1:88" ht="31.5" customHeight="1">
      <c r="A73" s="113"/>
      <c r="B73" s="18" t="str">
        <f>IFERROR(VLOOKUP(D73,DB!A:K,11,0),"")</f>
        <v/>
      </c>
      <c r="C73" s="18"/>
      <c r="D73" s="18"/>
      <c r="E73" s="114"/>
      <c r="F73" s="115"/>
      <c r="G73" s="116">
        <f ca="1">IFERROR(NOW()-F73,"-")</f>
        <v>45956.700147685187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45956.700147685187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45956.700147685187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45956.700147685187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45956.700147685187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45956.700147685187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45956.700147685187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45956.700147685187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45956.700147685187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45956.700147685187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45956.700147685187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45956.700147685187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45956.700147685187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45956.700147685187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45956.700147685187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45956.700147685187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45956.700147685187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45956.700147685187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45956.700147685187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45956.700147685187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45956.700147685187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45956.700147685187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45956.700147685187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45956.700147685187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45956.700147685187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45956.700147685187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45956.700147685187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45956.700147685187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45956.700147685187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45956.700147685187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45956.700147685187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45956.700147685187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45956.700147685187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45956.700147685187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45956.700147685187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45956.700147685187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45956.700147685187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45956.700147685187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45956.700147685187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45956.700147685187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45956.700147685187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45956.700147685187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45956.700147685187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45956.700147685187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45956.700147685187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45956.700147685187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45956.700147685187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45956.700147685187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45956.700147685187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45956.700147685187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45956.700147685187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45956.700147685187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45956.700147685187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45956.700147685187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45956.700147685187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45956.700147685187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45956.700147685187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45956.700147685187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45956.700147685187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45956.700147685187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45956.700147685187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45956.700147685187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45956.700147685187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45956.700147685187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45956.700147685187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45956.700147685187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45956.700147685187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45956.700147685187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45956.700147685187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45956.700147685187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45956.700147685187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45956.700147685187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45956.700147685187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45956.700147685187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45956.700147685187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45956.700147685187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45956.700147685187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45956.700147685187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45956.700147685187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45956.700147685187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45956.700147685187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45956.700147685187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45956.700147685187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45956.700147685187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45956.700147685187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45956.700147685187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45956.700147685187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45956.700147685187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45956.700147685187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45956.700147685187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45956.700147685187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45956.700147685187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45956.700147685187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45956.700147685187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45956.700147685187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45956.700147685187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45956.700147685187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45956.700147685187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45956.700147685187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45956.700147685187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45956.700147685187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45956.700147685187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45956.700147685187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45956.700147685187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45956.700147685187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45956.700147685187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45956.700147685187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45956.700147685187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45956.700147685187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45956.700147685187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45956.700147685187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45956.700147685187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45956.700147685187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45956.700147685187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45956.700147685187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45956.700147685187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45956.700147685187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45956.700147685187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45956.700147685187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45956.700147685187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45956.700147685187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45956.700147685187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45956.700147685187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45956.700147685187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45956.700147685187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45956.700147685187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45956.700147685187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45956.700147685187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45956.700147685187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45956.700147685187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45956.700147685187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45956.700147685187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45956.700147685187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45956.700147685187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45956.700147685187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45956.700147685187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45956.700147685187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45956.700147685187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45956.700147685187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45956.700147685187</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45956.700147685187</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45956.700147685187</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45956.700147685187</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61"/>
      <c r="B216" s="162" t="str">
        <f>IFERROR(VLOOKUP(D216,DB!A:K,11,0),"")</f>
        <v/>
      </c>
      <c r="C216" s="162"/>
      <c r="D216" s="162"/>
      <c r="E216" s="163"/>
      <c r="F216" s="164"/>
      <c r="G216" s="165">
        <f ca="1">IFERROR(NOW()-F216,"-")</f>
        <v>45956.700147685187</v>
      </c>
      <c r="H216" s="164"/>
      <c r="I216" s="162" t="str">
        <f>IFERROR(VLOOKUP(D216,DB!A:F,6,0),"")</f>
        <v/>
      </c>
      <c r="J216" s="162" t="str">
        <f>IFERROR(VLOOKUP(D216,DB!A:G,7,0),"")</f>
        <v/>
      </c>
      <c r="K216" s="166"/>
      <c r="L216" s="162" t="str">
        <f>IFERROR(VLOOKUP(D216,DB!A:I,9,0),"")</f>
        <v/>
      </c>
      <c r="M216" s="162"/>
      <c r="N216" s="162"/>
      <c r="O216" s="162"/>
      <c r="P216" s="162"/>
      <c r="Q216" s="162"/>
      <c r="R216" s="162"/>
      <c r="S216" s="162"/>
      <c r="T216" s="162"/>
      <c r="U216" s="162"/>
      <c r="V216" s="162"/>
      <c r="W216" s="162"/>
      <c r="X216" s="162"/>
      <c r="Y216" s="162"/>
      <c r="Z216" s="162"/>
      <c r="AA216" s="162"/>
      <c r="AB216" s="162"/>
      <c r="AC216" s="162"/>
      <c r="AD216" s="162"/>
      <c r="AE216" s="162"/>
      <c r="AF216" s="162"/>
      <c r="AG216" s="162"/>
      <c r="AH216" s="162"/>
      <c r="AI216" s="162"/>
      <c r="AJ216" s="162"/>
      <c r="AK216" s="162"/>
      <c r="AL216" s="162"/>
      <c r="AM216" s="162"/>
      <c r="AN216" s="162"/>
      <c r="AO216" s="162"/>
      <c r="AP216" s="162"/>
      <c r="AQ216" s="162"/>
      <c r="AR216" s="162"/>
      <c r="AS216" s="162"/>
      <c r="AT216" s="162"/>
      <c r="AU216" s="162"/>
      <c r="AV216" s="162"/>
      <c r="AW216" s="162"/>
      <c r="AX216" s="162"/>
      <c r="AY216" s="162"/>
      <c r="AZ216" s="162"/>
      <c r="BA216" s="162"/>
      <c r="BB216" s="162"/>
      <c r="BC216" s="162"/>
      <c r="BD216" s="162"/>
      <c r="BE216" s="162"/>
      <c r="BF216" s="162"/>
      <c r="BG216" s="162"/>
      <c r="BH216" s="162"/>
      <c r="BI216" s="162"/>
      <c r="BJ216" s="162"/>
      <c r="BK216" s="162"/>
      <c r="BL216" s="162"/>
      <c r="BM216" s="162"/>
      <c r="BN216" s="162"/>
      <c r="BO216" s="162"/>
      <c r="BP216" s="162"/>
      <c r="BQ216" s="162"/>
      <c r="BR216" s="162"/>
      <c r="BS216" s="162"/>
      <c r="BT216" s="162"/>
      <c r="BU216" s="162"/>
      <c r="BV216" s="162"/>
      <c r="BW216" s="162"/>
      <c r="BX216" s="162"/>
      <c r="BY216" s="162"/>
      <c r="BZ216" s="162"/>
      <c r="CA216" s="162"/>
      <c r="CB216" s="162"/>
      <c r="CC216" s="162"/>
      <c r="CD216" s="162"/>
      <c r="CE216" s="162"/>
      <c r="CF216" s="162"/>
      <c r="CG216" s="162"/>
      <c r="CH216" s="162"/>
      <c r="CI216" s="162"/>
      <c r="CJ216" s="167"/>
    </row>
  </sheetData>
  <dataValidations count="2">
    <dataValidation allowBlank="1" showInputMessage="1" showErrorMessage="1" sqref="E1" xr:uid="{4D935161-CDD3-4592-B877-3FB59C99E142}"/>
    <dataValidation type="list" allowBlank="1" showInputMessage="1" showErrorMessage="1" sqref="E3:E21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45956.700147685187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45956.700147685187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45956.700147685187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45956.700147685187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45956.700147685187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45956.700147685187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45956.700147685187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45956.700147685187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45956.700147685187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45956.700147685187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45956.700147685187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45956.700147685187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45956.700147685187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45956.700147685187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45956.700147685187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45956.700147685187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45956.700147685187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45956.700147685187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45956.700147685187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45956.700147685187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45956.700147685187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45956.700147685187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45956.700147685187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45956.700147685187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45956.700147685187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45956.700147685187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45956.700147685187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45956.700147685187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45956.700147685187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45956.700147685187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45956.700147685187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45956.700147685187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45956.700147685187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45956.700147685187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45956.700147685187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45956.700147685187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45956.700147685187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45956.700147685187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45956.700147685187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45956.700147685187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45956.700147685187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45956.700147685187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45956.700147685187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45956.700147685187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45956.700147685187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45956.700147685187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45956.700147685187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45956.700147685187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45956.700147685187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45956.700147685187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45956.700147685187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45956.700147685187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45956.700147685187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45956.700147685187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45956.700147685187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45956.700147685187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45956.700147685187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45956.700147685187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45956.700147685187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45956.700147685187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45956.700147685187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45956.700147685187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45956.700147685187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45956.700147685187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45956.700147685187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45956.700147685187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45956.700147685187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45956.700147685187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45956.700147685187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45956.700147685187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45956.700147685187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45956.700147685187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45956.700147685187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45956.700147685187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45956.700147685187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45956.700147685187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45956.700147685187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45956.700147685187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45956.700147685187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45956.700147685187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45956.700147685187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45956.700147685187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45956.700147685187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45956.700147685187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45956.700147685187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45956.700147685187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45956.700147685187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45956.700147685187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45956.700147685187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45956.700147685187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45956.700147685187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45956.700147685187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45956.700147685187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45956.700147685187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45956.700147685187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45956.700147685187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45956.700147685187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45956.700147685187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45956.700147685187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45956.700147685187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45956.700147685187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45956.700147685187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45956.700147685187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45956.700147685187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45956.700147685187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45956.700147685187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45956.700147685187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45956.700147685187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45956.700147685187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45956.700147685187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45956.700147685187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45956.700147685187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45956.700147685187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45956.700147685187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45956.700147685187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45956.700147685187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45956.700147685187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45956.700147685187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45956.700147685187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45956.700147685187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45956.700147685187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45956.700147685187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45956.700147685187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45956.700147685187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45956.700147685187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45956.700147685187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45956.700147685187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45956.700147685187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45956.700147685187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45956.700147685187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45956.700147685187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45956.700147685187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45956.700147685187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45956.700147685187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45956.700147685187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45956.700147685187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45956.700147685187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45956.700147685187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45956.700147685187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45956.700147685187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45956.700147685187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45956.700147685187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45956.700147685187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45956.700147685187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45956.700147685187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45956.700147685187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45956.700147685187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45956.700147685187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45956.700147685187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45956.700147685187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45956.700147685187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45956.700147685187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45956.700147685187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45956.700147685187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45956.700147685187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45956.700147685187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45956.700147685187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45956.700147685187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45956.700147685187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45956.700147685187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45956.700147685187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45956.700147685187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45956.700147685187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45956.700147685187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45956.700147685187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45956.700147685187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45956.700147685187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45956.700147685187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45956.700147685187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45956.700147685187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45956.700147685187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45956.700147685187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45956.700147685187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45956.700147685187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45956.700147685187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45956.700147685187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45956.700147685187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45956.700147685187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45956.700147685187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45956.700147685187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45956.700147685187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45956.700147685187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45956.700147685187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45956.700147685187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45956.700147685187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45956.700147685187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45956.700147685187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45956.700147685187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45956.700147685187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45956.700147685187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45956.700147685187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45956.700147685187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45956.700147685187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45956.700147685187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45956.700147685187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45956.700147685187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45956.700147685187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45956.700147685187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45956.700147685187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45956.700147685187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45956.700147685187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45956.700147685187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45956.700147685187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45956.700147685187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45956.700147685187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45956.700147685187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45956.700147685187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45956.700147685187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45956.700147685187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45956.700147685187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45956.700147685187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45956.700147685187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45956.700147685187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45956.700147685187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45956.700147685187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45956.700147685187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45956.700147685187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45956.700147685187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45956.700147685187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45956.700147685187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45956.700147685187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45956.700147685187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45956.700147685187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45956.700147685187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45956.700147685187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45956.700147685187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45956.700147685187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45956.700147685187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45956.700147685187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45956.700147685187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45956.700147685187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45956.700147685187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45956.700147685187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45956.700147685187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45956.700147685187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45956.700147685187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45956.700147685187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45956.700147685187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45956.700147685187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45956.700147685187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45956.700147685187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45956.700147685187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45956.700147685187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45956.700147685187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45956.700147685187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45956.700147685187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45956.700147685187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45956.700147685187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45956.700147685187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45956.700147685187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45956.700147685187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45956.700147685187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45956.700147685187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45956.700147685187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45956.700147685187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45956.700147685187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45956.700147685187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45956.700147685187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45956.700147685187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45956.700147685187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45956.700147685187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45956.700147685187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45956.700147685187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45956.700147685187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45956.700147685187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45956.700147685187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45956.700147685187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45956.700147685187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45956.700147685187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45956.700147685187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45956.700147685187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45956.700147685187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45956.700147685187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45956.700147685187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45956.700147685187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45956.700147685187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45956.700147685187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45956.700147685187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45956.700147685187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45956.700147685187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45956.700147685187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45956.700147685187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45956.700147685187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45956.700147685187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45956.700147685187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45956.700147685187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45956.700147685187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45956.700147685187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45956.700147685187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45956.700147685187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45956.700147685187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45956.700147685187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45956.700147685187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45956.700147685187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45956.700147685187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45956.700147685187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45956.700147685187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45956.700147685187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45956.700147685187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45956.700147685187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45956.700147685187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45956.700147685187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45956.700147685187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45956.700147685187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45956.700147685187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45956.700147685187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45956.700147685187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45956.700147685187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45956.700147685187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45956.700147685187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45956.700147685187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45956.700147685187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45956.700147685187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45956.700147685187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45956.700147685187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45956.700147685187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45956.700147685187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45956.700147685187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45956.700147685187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45956.700147685187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45956.700147685187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45956.700147685187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45956.700147685187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45956.700147685187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45956.700147685187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45956.700147685187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45956.700147685187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45956.700147685187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45956.700147685187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45956.700147685187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45956.700147685187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45956.700147685187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45956.700147685187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45956.700147685187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45956.700147685187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45956.700147685187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45956.700147685187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45956.700147685187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45956.700147685187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45956.700147685187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45956.700147685187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45956.700147685187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45956.700147685187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45956.700147685187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45956.700147685187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45956.700147685187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45956.700147685187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45956.700147685187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45956.700147685187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45956.700147685187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45956.700147685187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45956.700147685187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45956.700147685187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45956.700147685187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45956.700147685187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45956.700147685187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45956.700147685187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45956.700147685187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45956.700147685187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45956.700147685187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45956.700147685187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45956.700147685187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45956.700147685187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45956.700147685187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45956.700147685187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45956.700147685187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45956.700147685187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45956.700147685187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45956.700147685187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45956.700147685187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45956.700147685187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45956.700147685187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45956.700147685187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45956.700147685187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45956.700147685187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45956.700147685187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45956.700147685187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45956.700147685187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45956.700147685187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45956.700147685187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45956.700147685187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45956.700147685187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45956.700147685187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45956.700147685187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45956.700147685187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45956.700147685187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45956.700147685187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45956.700147685187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45956.700147685187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45956.700147685187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45956.700147685187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45956.700147685187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45956.700147685187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45956.700147685187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45956.700147685187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45956.700147685187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45956.700147685187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45956.700147685187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45956.700147685187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45956.700147685187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45956.700147685187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45956.700147685187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45956.700147685187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45956.700147685187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45956.700147685187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45956.700147685187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45956.700147685187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45956.700147685187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45956.700147685187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45956.700147685187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45956.700147685187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45956.700147685187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45956.700147685187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45956.700147685187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45956.700147685187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45956.700147685187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45956.700147685187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45956.700147685187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45956.700147685187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45956.700147685187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45956.700147685187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45956.700147685187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45956.700147685187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45956.700147685187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45956.700147685187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45956.700147685187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45956.700147685187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45956.700147685187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45956.700147685187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45956.700147685187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45956.700147685187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45956.700147685187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45956.700147685187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45956.700147685187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45956.700147685187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45956.700147685187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45956.700147685187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45956.700147685187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45956.700147685187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45956.700147685187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45956.700147685187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45956.700147685187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45956.700147685187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45956.700147685187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45956.700147685187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45956.700147685187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45956.700147685187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45956.700147685187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45956.700147685187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45956.700147685187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45956.700147685187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45956.700147685187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45956.700147685187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45956.700147685187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45956.700147685187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45956.700147685187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45956.700147685187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45956.700147685187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45956.700147685187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45956.700147685187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45956.700147685187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45956.700147685187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45956.700147685187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45956.700147685187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45956.700147685187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45956.700147685187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45956.700147685187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45956.700147685187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45956.700147685187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45956.700147685187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45956.700147685187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45956.700147685187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45956.700147685187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45956.700147685187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45956.700147685187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45956.700147685187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45956.700147685187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45956.700147685187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45956.700147685187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45956.700147685187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45956.700147685187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45956.700147685187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45956.700147685187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45956.700147685187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45956.700147685187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45956.700147685187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45956.700147685187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45956.700147685187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45956.700147685187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45956.700147685187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45956.700147685187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45956.700147685187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45956.700147685187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45956.700147685187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45956.700147685187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45956.700147685187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45956.700147685187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45956.700147685187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45956.700147685187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45956.700147685187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45956.700147685187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45956.700147685187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45956.700147685187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45956.700147685187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45956.700147685187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45956.700147685187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45956.700147685187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45956.700147685187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45956.700147685187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45956.700147685187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45956.700147685187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45956.700147685187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45956.700147685187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45956.700147685187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45956.700147685187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45956.700147685187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45956.700147685187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45956.700147685187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45956.700147685187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45956.700147685187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45956.700147685187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45956.700147685187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45956.700147685187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45956.700147685187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45956.700147685187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45956.700147685187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45956.700147685187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45956.700147685187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45956.700147685187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45956.700147685187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45956.700147685187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45956.700147685187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45956.700147685187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45956.700147685187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45956.700147685187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45956.700147685187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45956.700147685187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45956.700147685187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45956.700147685187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45956.700147685187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45956.700147685187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45956.700147685187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45956.700147685187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45956.700147685187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45956.700147685187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45956.700147685187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45956.700147685187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45956.700147685187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45956.700147685187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45956.700147685187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45956.700147685187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45956.700147685187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45956.700147685187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45956.700147685187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45956.700147685187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45956.700147685187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45956.700147685187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45956.700147685187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45956.700147685187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45956.700147685187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45956.700147685187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45956.700147685187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45956.700147685187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45956.700147685187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45956.700147685187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45956.700147685187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45956.700147685187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45956.700147685187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45956.700147685187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45956.700147685187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45956.700147685187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45956.700147685187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45956.700147685187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45956.700147685187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45956.700147685187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45956.700147685187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45956.700147685187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45956.700147685187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45956.700147685187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45956.700147685187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45956.700147685187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45956.700147685187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45956.700147685187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45956.700147685187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45956.700147685187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45956.700147685187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45956.700147685187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45956.700147685187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45956.700147685187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45956.700147685187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45956.700147685187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45956.700147685187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45956.700147685187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45956.700147685187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45956.700147685187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45956.700147685187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45956.700147685187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45956.700147685187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45956.700147685187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45956.700147685187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45956.700147685187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45956.700147685187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45956.700147685187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45956.700147685187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45956.700147685187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45956.700147685187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45956.700147685187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45956.700147685187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45956.700147685187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45956.700147685187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45956.700147685187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45956.700147685187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45956.700147685187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45956.700147685187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45956.700147685187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45956.700147685187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45956.700147685187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45956.700147685187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45956.700147685187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45956.700147685187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45956.700147685187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45956.700147685187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45956.700147685187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45956.700147685187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45956.700147685187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45956.700147685187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45956.700147685187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45956.700147685187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45956.700147685187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45956.700147685187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45956.700147685187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45956.700147685187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45956.700147685187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45956.700147685187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45956.700147685187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45956.700147685187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45956.700147685187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45956.700147685187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45956.700147685187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45956.700147685187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45956.700147685187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45956.700147685187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45956.700147685187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45956.700147685187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45956.700147685187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45956.700147685187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45956.700147685187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45956.700147685187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45956.700147685187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45956.700147685187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45956.700147685187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45956.700147685187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45956.700147685187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45956.700147685187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45956.700147685187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45956.700147685187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45956.700147685187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45956.700147685187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45956.700147685187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45956.700147685187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45956.700147685187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45956.700147685187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45956.700147685187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45956.700147685187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45956.700147685187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45956.700147685187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45956.700147685187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45956.700147685187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45956.700147685187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45956.700147685187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45956.700147685187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45956.700147685187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45956.700147685187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45956.700147685187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45956.700147685187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45956.700147685187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45956.700147685187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45956.700147685187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45956.700147685187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45956.700147685187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45956.700147685187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45956.700147685187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45956.700147685187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45956.700147685187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45956.700147685187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45956.700147685187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45956.700147685187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45956.700147685187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45956.700147685187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45956.700147685187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45956.700147685187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45956.700147685187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45956.700147685187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45956.700147685187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45956.700147685187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45956.700147685187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45956.700147685187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45956.700147685187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45956.700147685187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45956.700147685187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45956.700147685187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45956.700147685187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45956.700147685187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45956.700147685187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45956.700147685187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45956.700147685187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45956.700147685187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45956.700147685187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45956.700147685187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45956.700147685187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45956.700147685187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45956.700147685187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45956.700147685187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45956.700147685187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45956.700147685187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45956.700147685187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45956.700147685187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45956.700147685187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45956.700147685187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45956.700147685187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45956.700147685187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45956.700147685187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45956.700147685187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45956.700147685187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45956.700147685187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45956.700147685187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45956.700147685187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45956.700147685187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45956.700147685187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45956.700147685187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45956.700147685187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45956.700147685187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45956.700147685187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45956.700147685187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45956.700147685187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45956.700147685187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45956.700147685187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45956.700147685187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45956.700147685187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45956.700147685187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45956.700147685187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45956.700147685187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45956.700147685187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45956.700147685187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45956.700147685187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45956.700147685187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45956.700147685187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45956.700147685187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45956.700147685187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45956.700147685187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45956.700147685187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45956.700147685187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45956.700147685187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45956.700147685187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45956.700147685187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45956.700147685187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45956.700147685187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45956.700147685187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45956.700147685187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45956.700147685187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45956.700147685187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45956.700147685187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45956.700147685187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45956.700147685187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45956.700147685187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45956.700147685187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45956.700147685187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45956.700147685187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45956.700147685187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45956.700147685187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45956.700147685187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45956.700147685187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45956.700147685187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45956.700147685187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45956.700147685187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45956.700147685187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45956.700147685187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45956.700147685187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45956.700147685187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45956.700147685187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45956.700147685187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45956.700147685187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45956.700147685187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45956.700147685187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45956.700147685187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45956.700147685187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45956.700147685187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45956.700147685187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45956.700147685187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45956.700147685187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45956.700147685187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45956.700147685187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45956.700147685187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45956.700147685187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45956.700147685187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45956.700147685187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45956.700147685187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45956.700147685187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45956.700147685187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45956.700147685187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45956.700147685187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45956.700147685187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45956.700147685187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45956.700147685187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45956.700147685187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45956.700147685187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45956.700147685187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45956.700147685187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45956.700147685187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45956.700147685187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45956.700147685187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45956.700147685187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45956.700147685187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45956.700147685187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45956.700147685187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45956.700147685187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45956.700147685187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45956.700147685187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45956.700147685187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45956.700147685187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45956.700147685187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45956.700147685187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45956.700147685187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45956.700147685187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45956.700147685187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45956.700147685187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45956.700147685187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45956.700147685187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45956.700147685187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45956.700147685187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45956.700147685187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45956.700147685187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45956.700147685187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45956.700147685187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45956.700147685187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45956.700147685187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45956.700147685187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45956.700147685187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45956.700147685187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45956.700147685187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45956.700147685187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45956.700147685187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45956.700147685187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45956.700147685187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45956.700147685187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45956.700147685187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45956.700147685187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45956.700147685187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45956.700147685187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45956.700147685187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45956.700147685187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45956.700147685187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45956.700147685187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45956.700147685187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45956.700147685187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45956.700147685187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45956.700147685187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45956.700147685187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45956.700147685187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45956.700147685187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45956.700147685187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45956.700147685187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45956.700147685187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45956.700147685187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45956.700147685187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45956.700147685187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45956.700147685187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45956.700147685187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45956.700147685187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45956.700147685187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45956.700147685187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45956.700147685187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45956.700147685187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45956.700147685187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45956.700147685187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45956.700147685187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45956.700147685187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45956.700147685187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45956.700147685187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45956.700147685187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45956.700147685187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45956.700147685187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45956.700147685187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45956.700147685187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45956.700147685187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45956.700147685187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45956.700147685187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45956.700147685187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45956.700147685187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45956.700147685187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45956.700147685187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45956.700147685187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45956.700147685187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45956.700147685187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45956.700147685187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45956.700147685187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45956.700147685187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45956.700147685187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45956.700147685187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45956.700147685187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45956.700147685187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45956.700147685187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45956.700147685187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45956.700147685187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45956.700147685187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45956.700147685187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45956.700147685187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45956.700147685187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45956.700147685187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45956.700147685187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45956.700147685187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45956.700147685187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45956.700147685187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45956.700147685187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45956.700147685187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45956.700147685187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45956.700147685187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45956.700147685187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45956.700147685187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45956.700147685187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45956.700147685187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45956.700147685187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45956.700147685187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45956.700147685187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45956.700147685187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45956.700147685187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45956.700147685187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45956.700147685187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45956.700147685187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45956.700147685187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45956.700147685187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45956.700147685187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45956.700147685187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45956.700147685187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45956.700147685187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45956.700147685187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45956.700147685187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45956.700147685187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45956.700147685187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45956.700147685187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45956.700147685187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45956.700147685187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45956.700147685187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45956.700147685187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45956.700147685187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45956.700147685187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45956.700147685187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45956.700147685187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45956.700147685187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45956.700147685187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45956.700147685187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45956.700147685187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45956.700147685187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45956.700147685187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45956.700147685187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45956.700147685187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45956.700147685187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45956.700147685187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45956.700147685187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45956.700147685187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45956.700147685187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45956.700147685187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45956.700147685187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45956.700147685187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45956.700147685187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45956.700147685187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45956.700147685187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45956.700147685187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45956.700147685187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45956.700147685187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45956.700147685187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45956.700147685187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45956.700147685187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45956.700147685187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45956.700147685187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45956.700147685187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45956.700147685187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45956.700147685187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45956.700147685187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45956.700147685187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45956.700147685187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45956.700147685187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45956.700147685187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45956.700147685187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45956.700147685187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45956.700147685187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45956.700147685187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45956.700147685187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45956.700147685187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45956.700147685187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45956.700147685187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45956.700147685187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45956.700147685187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45956.700147685187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45956.700147685187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45956.700147685187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45956.700147685187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45956.700147685187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45956.700147685187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45956.700147685187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45956.700147685187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45956.700147685187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45956.700147685187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45956.700147685187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45956.700147685187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45956.700147685187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45956.700147685187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45956.700147685187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45956.700147685187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45956.700147685187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45956.700147685187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45956.700147685187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45956.700147685187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45956.700147685187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45956.700147685187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45956.700147685187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45956.700147685187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45956.700147685187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45956.700147685187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45956.700147685187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45956.700147685187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45956.700147685187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45956.700147685187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45956.700147685187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45956.700147685187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45956.700147685187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45956.700147685187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45956.700147685187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45956.700147685187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45956.700147685187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45956.700147685187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45956.700147685187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45956.700147685187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45956.700147685187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45956.700147685187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45956.700147685187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45956.700147685187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45956.700147685187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45956.700147685187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45956.700147685187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45956.700147685187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45956.700147685187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45956.700147685187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45956.700147685187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45956.700147685187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45956.700147685187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45956.700147685187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45956.700147685187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45956.700147685187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45956.700147685187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45956.700147685187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45956.700147685187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45956.700147685187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45956.700147685187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45956.700147685187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45956.700147685187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45956.700147685187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45956.700147685187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45956.700147685187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45956.700147685187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45956.700147685187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45956.700147685187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45956.700147685187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45956.700147685187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45956.700147685187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45956.700147685187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45956.700147685187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45956.700147685187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45956.700147685187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45956.700147685187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45956.700147685187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45956.700147685187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45956.700147685187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45956.700147685187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45956.700147685187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45956.700147685187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45956.700147685187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45956.700147685187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45956.700147685187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45956.700147685187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45956.700147685187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45956.700147685187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45956.700147685187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45956.700147685187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45956.700147685187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45956.700147685187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45956.700147685187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45956.700147685187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45956.700147685187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45956.700147685187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45956.700147685187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45956.700147685187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45956.700147685187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45956.700147685187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45956.700147685187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45956.700147685187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45956.700147685187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45956.700147685187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45956.700147685187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45956.700147685187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45956.700147685187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45956.700147685187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45956.700147685187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45956.700147685187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45956.700147685187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45956.700147685187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45956.700147685187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45956.700147685187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45956.700147685187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45956.700147685187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45956.700147685187</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2"/>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39085</v>
      </c>
      <c r="B2" s="94" t="str">
        <f>IFERROR(VLOOKUP(D2,DB!A:K,11,0),"")</f>
        <v>R4</v>
      </c>
      <c r="C2" s="97">
        <v>1</v>
      </c>
      <c r="D2" s="94" t="s">
        <v>35115</v>
      </c>
      <c r="E2" s="98" t="s">
        <v>38998</v>
      </c>
      <c r="F2" s="99">
        <v>45703.480717592596</v>
      </c>
      <c r="G2" s="100">
        <f ca="1">IFERROR(NOW()-F2,"")</f>
        <v>253.21943009259121</v>
      </c>
      <c r="H2" s="99">
        <v>45703.474768518521</v>
      </c>
      <c r="I2" s="99" t="str">
        <f>IFERROR(VLOOKUP(D2,DB!A:F,6,0),"")</f>
        <v>SCECO</v>
      </c>
      <c r="J2" s="99" t="str">
        <f>IFERROR(VLOOKUP(D2,DB!A:G,7,0),"")</f>
        <v>Dead</v>
      </c>
      <c r="K2" s="101" t="s">
        <v>39086</v>
      </c>
      <c r="L2" s="94" t="str">
        <f>IFERROR(VLOOKUP(D2,DB!A:I,9,0),"")</f>
        <v>Latis</v>
      </c>
    </row>
    <row r="3" spans="1:16" ht="30" customHeight="1">
      <c r="A3" s="94" t="s">
        <v>39087</v>
      </c>
      <c r="B3" s="94" t="str">
        <f>IFERROR(VLOOKUP(D3,DB!A:K,11,0),"")</f>
        <v>R4</v>
      </c>
      <c r="C3" s="94">
        <v>1</v>
      </c>
      <c r="D3" s="94" t="s">
        <v>27420</v>
      </c>
      <c r="E3" s="98" t="s">
        <v>38998</v>
      </c>
      <c r="F3" s="123">
        <v>45953.634722222225</v>
      </c>
      <c r="G3" s="124">
        <f ca="1">IFERROR(NOW()-F3,"")</f>
        <v>3.0654254629625939</v>
      </c>
      <c r="H3" s="123">
        <v>45953.546631944446</v>
      </c>
      <c r="I3" s="99" t="str">
        <f>IFERROR(VLOOKUP(D3,DB!A:F,6,0),"")</f>
        <v>SCECO</v>
      </c>
      <c r="J3" s="99" t="str">
        <f>IFERROR(VLOOKUP(D3,DB!A:G,7,0),"")</f>
        <v>Dead</v>
      </c>
      <c r="K3" s="125" t="s">
        <v>39088</v>
      </c>
      <c r="L3" s="121" t="str">
        <f>IFERROR(VLOOKUP(D3,DB!A:I,9,0),"")</f>
        <v>Latis</v>
      </c>
    </row>
    <row r="4" spans="1:16" ht="15" customHeight="1">
      <c r="A4" s="119"/>
      <c r="B4" s="119" t="str">
        <f>IFERROR(VLOOKUP(D4,DB!A:K,11,0),"")</f>
        <v/>
      </c>
      <c r="C4" s="120"/>
      <c r="D4" s="94"/>
      <c r="E4" s="98"/>
      <c r="F4" s="123"/>
      <c r="G4" s="124">
        <f ca="1">IFERROR(NOW()-F4,"")</f>
        <v>45956.700147685187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45956.700147685187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45956.700147685187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45956.700147685187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45956.700147685187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45956.700147685187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45956.700147685187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45956.700147685187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45956.700147685187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45956.700147685187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45956.700147685187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45956.700147685187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45956.700147685187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45956.700147685187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45956.700147685187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45956.700147685187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45956.700147685187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45956.700147685187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45956.700147685187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45956.700147685187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45956.700147685187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45956.700147685187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45956.700147685187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45956.700147685187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45956.700147685187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45956.700147685187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45956.700147685187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45956.700147685187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45956.700147685187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45956.700147685187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45956.700147685187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45956.700147685187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45956.700147685187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45956.700147685187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45956.700147685187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45956.700147685187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45956.700147685187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45956.700147685187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45956.700147685187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45956.700147685187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45956.700147685187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45956.700147685187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45956.700147685187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45956.700147685187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45956.700147685187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45956.700147685187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45956.700147685187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45956.700147685187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45956.700147685187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45956.700147685187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45956.700147685187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45956.700147685187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45956.700147685187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45956.700147685187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45956.700147685187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45956.700147685187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45956.700147685187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45956.700147685187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45956.700147685187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45956.700147685187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45956.700147685187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45956.700147685187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45956.700147685187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45956.700147685187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45956.700147685187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45956.700147685187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45956.700147685187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45956.700147685187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45956.700147685187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45956.700147685187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45956.700147685187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45956.700147685187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45956.700147685187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45956.700147685187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45956.700147685187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45956.700147685187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45956.700147685187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45956.700147685187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45956.700147685187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45956.700147685187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45956.700147685187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45956.700147685187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45956.700147685187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45956.700147685187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45956.700147685187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45956.700147685187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45956.700147685187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45956.700147685187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45956.700147685187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45956.700147685187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45956.700147685187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45956.700147685187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45956.700147685187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45956.700147685187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45956.700147685187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45956.700147685187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45956.700147685187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45956.700147685187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45956.700147685187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45956.700147685187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45956.700147685187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45956.700147685187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45956.700147685187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45956.700147685187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45956.700147685187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45956.700147685187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45956.700147685187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45956.700147685187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45956.700147685187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45956.700147685187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45956.700147685187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45956.700147685187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45956.700147685187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45956.700147685187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45956.700147685187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45956.700147685187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45956.700147685187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45956.700147685187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45956.700147685187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45956.700147685187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45956.700147685187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45956.700147685187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45956.700147685187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45956.700147685187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45956.700147685187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45956.700147685187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45956.700147685187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45956.700147685187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45956.700147685187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45956.700147685187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45956.700147685187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45956.700147685187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45956.700147685187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45956.700147685187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45956.700147685187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45956.700147685187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45956.700147685187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45956.700147685187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45956.700147685187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45956.700147685187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45956.700147685187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45956.700147685187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45956.700147685187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45956.700147685187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45956.700147685187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45956.700147685187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45956.700147685187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45956.700147685187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45956.700147685187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45956.700147685187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45956.700147685187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45956.700147685187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45956.700147685187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45956.700147685187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45956.700147685187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45956.700147685187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45956.700147685187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45956.700147685187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45956.700147685187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45956.700147685187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45956.700147685187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45956.700147685187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45956.700147685187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45956.700147685187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45956.700147685187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45956.700147685187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45956.700147685187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45956.700147685187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45956.700147685187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45956.700147685187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45956.700147685187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45956.700147685187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45956.700147685187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45956.700147685187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45956.700147685187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45956.700147685187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45956.700147685187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45956.700147685187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45956.700147685187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45956.700147685187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45956.700147685187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45956.700147685187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45956.700147685187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45956.700147685187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45956.700147685187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45956.700147685187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45956.700147685187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45956.700147685187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45956.700147685187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45956.700147685187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45956.700147685187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45956.700147685187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45956.700147685187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45956.700147685187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45956.700147685187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45956.700147685187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45956.700147685187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45956.700147685187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45956.700147685187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45956.700147685187</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45956.700147685187</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45956.700147685187</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45956.700147685187</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45956.700147685187</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45956.700147685187</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45956.700147685187</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45956.700147685187</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45956.700147685187</v>
      </c>
      <c r="H211" s="123"/>
      <c r="I211" s="119" t="str">
        <f>IFERROR(VLOOKUP(D211,DB!A:F,6,0),"")</f>
        <v/>
      </c>
      <c r="J211" s="119" t="str">
        <f>IFERROR(VLOOKUP(D211,DB!A:G,7,0),"")</f>
        <v/>
      </c>
      <c r="K211" s="125"/>
      <c r="L211" s="121" t="str">
        <f>IFERROR(VLOOKUP(D211,DB!A:I,9,0),"")</f>
        <v/>
      </c>
    </row>
    <row r="212" spans="1:12" ht="15" customHeight="1">
      <c r="A212" s="126"/>
      <c r="B212" s="126" t="str">
        <f>IFERROR(VLOOKUP(D212,DB!A:K,11,0),"")</f>
        <v/>
      </c>
      <c r="C212" s="127"/>
      <c r="D212" s="128"/>
      <c r="E212" s="129"/>
      <c r="F212" s="130"/>
      <c r="G212" s="131">
        <f ca="1">IFERROR(NOW()-F212,"")</f>
        <v>45956.700147685187</v>
      </c>
      <c r="H212" s="130"/>
      <c r="I212" s="126" t="str">
        <f>IFERROR(VLOOKUP(D212,DB!A:F,6,0),"")</f>
        <v/>
      </c>
      <c r="J212" s="126" t="str">
        <f>IFERROR(VLOOKUP(D212,DB!A:G,7,0),"")</f>
        <v/>
      </c>
      <c r="K212" s="132"/>
      <c r="L212" s="128" t="str">
        <f>IFERROR(VLOOKUP(D212,DB!A:I,9,0),"")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K12" sqref="K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39089</v>
      </c>
      <c r="B2" s="37" t="str">
        <f>IFERROR(VLOOKUP(D2,DB!A:K,11,0),"")</f>
        <v>R5</v>
      </c>
      <c r="C2" s="37">
        <v>3</v>
      </c>
      <c r="D2" s="118" t="s">
        <v>36034</v>
      </c>
      <c r="E2" s="37" t="s">
        <v>38998</v>
      </c>
      <c r="F2" s="38">
        <v>45891.832060185188</v>
      </c>
      <c r="G2" s="144">
        <f ca="1">IFERROR(NOW()-F2,"")</f>
        <v>64.868087499999092</v>
      </c>
      <c r="H2" s="38">
        <v>45891.790393518517</v>
      </c>
      <c r="I2" s="37" t="str">
        <f>IFERROR(VLOOKUP(D2,DB!A:F,6,0),"")</f>
        <v>Generator-SG</v>
      </c>
      <c r="J2" s="37" t="str">
        <f>IFERROR(VLOOKUP(D2,DB!A:G,7,0),"")</f>
        <v>Vandalized</v>
      </c>
      <c r="K2" s="37" t="s">
        <v>39090</v>
      </c>
      <c r="L2" s="37" t="str">
        <f>IFERROR(VLOOKUP(D2,DB!A:I,9,0),"")</f>
        <v>Latis</v>
      </c>
      <c r="M2" s="117"/>
    </row>
    <row r="3" spans="1:13" ht="30.75">
      <c r="A3" s="37" t="s">
        <v>39091</v>
      </c>
      <c r="B3" s="37" t="str">
        <f>IFERROR(VLOOKUP(D3,DB!A:K,11,0),"")</f>
        <v>R5</v>
      </c>
      <c r="C3" s="37">
        <v>1</v>
      </c>
      <c r="D3" s="37" t="s">
        <v>31329</v>
      </c>
      <c r="E3" s="37" t="s">
        <v>39079</v>
      </c>
      <c r="F3" s="38">
        <v>45926.188877314817</v>
      </c>
      <c r="G3" s="144">
        <f t="shared" ref="G3" ca="1" si="0">IFERROR(NOW()-F3,"")</f>
        <v>30.511270370370767</v>
      </c>
      <c r="H3" s="38">
        <v>45926.158159722225</v>
      </c>
      <c r="I3" s="37" t="str">
        <f>IFERROR(VLOOKUP(D3,DB!A:F,6,0),"")</f>
        <v>SCECO</v>
      </c>
      <c r="J3" s="37" t="str">
        <f>IFERROR(VLOOKUP(D3,DB!A:G,7,0),"")</f>
        <v>Good</v>
      </c>
      <c r="K3" s="37" t="s">
        <v>39092</v>
      </c>
      <c r="L3" s="37" t="str">
        <f>IFERROR(VLOOKUP(D3,DB!A:I,9,0),"")</f>
        <v>Latis</v>
      </c>
      <c r="M3" s="117"/>
    </row>
    <row r="4" spans="1:13" ht="48" customHeight="1">
      <c r="A4" s="152" t="s">
        <v>39093</v>
      </c>
      <c r="B4" s="152" t="str">
        <f>IFERROR(VLOOKUP(D4,DB!A:K,11,0),"")</f>
        <v>R5</v>
      </c>
      <c r="C4" s="152">
        <v>1</v>
      </c>
      <c r="D4" s="152" t="s">
        <v>34781</v>
      </c>
      <c r="E4" s="152" t="s">
        <v>39079</v>
      </c>
      <c r="F4" s="153">
        <v>45948.661111111112</v>
      </c>
      <c r="G4" s="154">
        <f ca="1">IFERROR(NOW()-F4,"")</f>
        <v>8.0390365740749985</v>
      </c>
      <c r="H4" s="153">
        <v>45948.661111111112</v>
      </c>
      <c r="I4" s="152" t="str">
        <f>IFERROR(VLOOKUP(D4,DB!A:F,6,0),"")</f>
        <v>SCECO</v>
      </c>
      <c r="J4" s="152" t="str">
        <f>IFERROR(VLOOKUP(D4,DB!A:G,7,0),"")</f>
        <v>Dead</v>
      </c>
      <c r="K4" s="152" t="s">
        <v>39094</v>
      </c>
      <c r="L4" s="152" t="str">
        <f>IFERROR(VLOOKUP(D4,DB!A:I,9,0),"")</f>
        <v>Latis</v>
      </c>
    </row>
    <row r="5" spans="1:13" ht="15">
      <c r="A5" s="152" t="s">
        <v>39095</v>
      </c>
      <c r="B5" s="152" t="str">
        <f>IFERROR(VLOOKUP(D5,DB!A:K,11,0),"")</f>
        <v>R5</v>
      </c>
      <c r="C5" s="152">
        <v>1</v>
      </c>
      <c r="D5" s="152" t="s">
        <v>13007</v>
      </c>
      <c r="E5" s="152" t="s">
        <v>38998</v>
      </c>
      <c r="F5" s="153">
        <v>45956.505960648145</v>
      </c>
      <c r="G5" s="154">
        <f ca="1">IFERROR(NOW()-F5,"")</f>
        <v>0.194187037042866</v>
      </c>
      <c r="H5" s="153">
        <v>45956.07471064815</v>
      </c>
      <c r="I5" s="152" t="str">
        <f>IFERROR(VLOOKUP(D5,DB!A:F,6,0),"")</f>
        <v>SCECO</v>
      </c>
      <c r="J5" s="152" t="str">
        <f>IFERROR(VLOOKUP(D5,DB!A:G,7,0),"")</f>
        <v>No BB Design</v>
      </c>
      <c r="K5" s="152" t="s">
        <v>39096</v>
      </c>
      <c r="L5" s="152" t="str">
        <f>IFERROR(VLOOKUP(D5,DB!A:I,9,0),"")</f>
        <v>Latis</v>
      </c>
    </row>
    <row r="6" spans="1:13" ht="15">
      <c r="A6" s="152" t="s">
        <v>39097</v>
      </c>
      <c r="B6" s="152" t="str">
        <f>IFERROR(VLOOKUP(D6,DB!A:K,11,0),"")</f>
        <v>R5</v>
      </c>
      <c r="C6" s="152">
        <v>1</v>
      </c>
      <c r="D6" s="152" t="s">
        <v>33956</v>
      </c>
      <c r="E6" s="152" t="s">
        <v>38998</v>
      </c>
      <c r="F6" s="153">
        <v>45956.583923611113</v>
      </c>
      <c r="G6" s="154">
        <f ca="1">IFERROR(NOW()-F6,"")</f>
        <v>0.11622407407412538</v>
      </c>
      <c r="H6" s="153">
        <v>45956.573506944442</v>
      </c>
      <c r="I6" s="152" t="str">
        <f>IFERROR(VLOOKUP(D6,DB!A:F,6,0),"")</f>
        <v>Generator-SG</v>
      </c>
      <c r="J6" s="152" t="str">
        <f>IFERROR(VLOOKUP(D6,DB!A:G,7,0),"")</f>
        <v>Vandalized</v>
      </c>
      <c r="K6" s="152" t="s">
        <v>39098</v>
      </c>
      <c r="L6" s="152" t="str">
        <f>IFERROR(VLOOKUP(D6,DB!A:I,9,0),"")</f>
        <v>Latis</v>
      </c>
    </row>
    <row r="7" spans="1:13" ht="15">
      <c r="A7" s="152"/>
      <c r="B7" s="152" t="str">
        <f>IFERROR(VLOOKUP(D7,DB!A:K,11,0),"")</f>
        <v/>
      </c>
      <c r="C7" s="152"/>
      <c r="D7" s="152"/>
      <c r="E7" s="152"/>
      <c r="F7" s="153"/>
      <c r="G7" s="154">
        <f ca="1">IFERROR(NOW()-F7,"")</f>
        <v>45956.700147685187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45956.700147685187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45956.700147685187</v>
      </c>
      <c r="H9" s="153"/>
      <c r="I9" s="152" t="str">
        <f>IFERROR(VLOOKUP(D9,DB!A:F,6,0),"")</f>
        <v/>
      </c>
      <c r="J9" s="152" t="str">
        <f>IFERROR(VLOOKUP(D9,DB!A:G,7,0),"")</f>
        <v/>
      </c>
      <c r="K9" s="152"/>
      <c r="L9" s="152" t="str">
        <f>IFERROR(VLOOKUP(D9,DB!A:I,9,0),"")</f>
        <v/>
      </c>
    </row>
    <row r="10" spans="1:13" ht="15">
      <c r="A10" s="169"/>
      <c r="B10" s="152" t="str">
        <f>IFERROR(VLOOKUP(D10,DB!A:K,11,0),"")</f>
        <v/>
      </c>
      <c r="C10" s="152"/>
      <c r="D10" s="152"/>
      <c r="E10" s="152"/>
      <c r="F10" s="153"/>
      <c r="G10" s="154">
        <f ca="1">IFERROR(NOW()-F10,"")</f>
        <v>45956.700147685187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45956.700147685187</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45956.700147685187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45956.700147685187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45956.700147685187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45956.700147685187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45956.700147685187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45956.700147685187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45956.700147685187</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45956.700147685187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45956.700147685187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45956.700147685187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45956.700147685187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45956.700147685187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45956.700147685187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45956.700147685187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45956.700147685187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45956.700147685187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45956.700147685187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45956.700147685187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45956.700147685187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45956.700147685187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45956.700147685187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45956.700147685187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45956.700147685187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45956.700147685187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45956.700147685187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45956.700147685187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45956.700147685187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45956.700147685187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45956.700147685187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45956.700147685187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45956.700147685187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45956.700147685187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45956.700147685187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45956.700147685187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45956.700147685187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45956.700147685187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45956.700147685187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45956.700147685187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45956.700147685187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45956.700147685187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45956.700147685187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45956.700147685187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45956.700147685187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45956.700147685187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45956.700147685187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45956.700147685187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45956.700147685187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45956.700147685187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45956.700147685187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45956.700147685187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45956.700147685187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45956.700147685187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45956.700147685187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45956.700147685187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45956.700147685187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45956.700147685187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45956.700147685187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45956.700147685187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45956.700147685187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45956.700147685187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45956.700147685187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45956.700147685187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45956.700147685187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45956.700147685187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45956.700147685187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45956.700147685187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45956.700147685187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45956.700147685187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45956.700147685187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45956.700147685187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45956.700147685187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45956.700147685187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45956.700147685187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45956.700147685187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45956.700147685187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45956.700147685187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45956.700147685187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45956.700147685187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45956.700147685187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45956.700147685187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45956.700147685187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45956.700147685187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45956.700147685187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45956.700147685187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45956.700147685187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45956.700147685187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45956.700147685187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45956.700147685187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45956.700147685187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45956.700147685187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45956.700147685187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45956.700147685187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45956.700147685187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45956.700147685187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45956.700147685187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45956.700147685187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45956.700147685187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45956.700147685187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45956.700147685187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45956.700147685187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45956.700147685187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45956.700147685187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45956.700147685187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45956.700147685187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45956.700147685187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45956.700147685187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45956.700147685187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45956.700147685187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45956.700147685187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45956.700147685187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45956.700147685187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45956.700147685187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45956.700147685187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45956.700147685187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45956.700147685187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45956.700147685187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45956.700147685187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45956.700147685187</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45956.700147685187</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45956.700147685187</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45956.700147685187</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45956.700147685187</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45956.700147685187</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45956.700147685187</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45956.700147685187</v>
      </c>
      <c r="H136" s="153"/>
      <c r="I136" s="152" t="str">
        <f>IFERROR(VLOOKUP(D136,DB!A:F,6,0),"")</f>
        <v/>
      </c>
      <c r="J136" s="152" t="str">
        <f>IFERROR(VLOOKUP(D136,DB!A:G,7,0),"")</f>
        <v/>
      </c>
      <c r="K136" s="152"/>
      <c r="L136" s="152" t="str">
        <f>IFERROR(VLOOKUP(D136,DB!A:I,9,0),"")</f>
        <v/>
      </c>
    </row>
    <row r="137" spans="1:12" ht="15">
      <c r="A137" s="158"/>
      <c r="B137" s="158" t="str">
        <f>IFERROR(VLOOKUP(D137,DB!A:K,11,0),"")</f>
        <v/>
      </c>
      <c r="C137" s="158"/>
      <c r="D137" s="158"/>
      <c r="E137" s="158"/>
      <c r="F137" s="159"/>
      <c r="G137" s="160">
        <f ca="1">IFERROR(NOW()-F137,"")</f>
        <v>45956.700147685187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45956.700147685187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45956.700147685187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45956.700147685187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45956.700147685187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45956.700147685187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45956.700147685187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45956.700147685187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45956.700147685187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45956.700147685187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45956.700147685187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45956.700147685187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45956.700147685187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45956.700147685187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45956.700147685187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45956.700147685187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45956.700147685187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45956.700147685187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45956.700147685187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45956.700147685187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45956.700147685187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45956.700147685187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45956.700147685187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45956.700147685187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45956.700147685187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45956.700147685187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45956.700147685187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45956.700147685187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45956.700147685187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45956.700147685187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45956.700147685187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45956.700147685187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45956.700147685187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45956.700147685187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45956.700147685187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45956.700147685187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45956.700147685187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45956.700147685187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45956.700147685187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45956.700147685187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45956.700147685187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45956.700147685187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45956.700147685187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45956.700147685187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45956.700147685187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45956.700147685187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45956.700147685187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45956.700147685187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45956.700147685187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45956.700147685187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45956.700147685187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45956.700147685187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45956.700147685187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45956.700147685187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45956.700147685187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45956.700147685187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45956.700147685187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45956.700147685187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45956.700147685187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45956.700147685187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45956.700147685187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45956.700147685187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45956.700147685187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45956.700147685187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45956.700147685187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45956.700147685187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45956.700147685187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45956.700147685187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45956.700147685187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45956.700147685187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45956.700147685187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45956.700147685187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45956.700147685187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45956.700147685187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45956.700147685187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45956.700147685187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45956.700147685187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45956.700147685187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45956.700147685187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45956.700147685187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45956.700147685187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45956.700147685187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45956.700147685187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45956.700147685187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45956.700147685187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45956.700147685187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45956.700147685187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45956.700147685187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45956.700147685187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45956.700147685187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45956.700147685187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45956.700147685187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45956.700147685187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45956.700147685187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45956.700147685187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45956.700147685187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45956.700147685187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45956.700147685187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45956.700147685187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45956.700147685187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45956.700147685187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45956.700147685187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45956.700147685187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45956.700147685187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45956.700147685187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45956.700147685187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45956.700147685187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45956.700147685187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45956.700147685187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45956.700147685187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45956.700147685187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45956.700147685187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45956.700147685187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45956.700147685187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45956.700147685187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45956.700147685187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45956.700147685187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45956.700147685187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45956.700147685187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45956.700147685187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45956.700147685187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45956.700147685187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45956.700147685187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45956.700147685187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45956.700147685187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45956.700147685187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45956.700147685187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45956.700147685187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45956.700147685187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45956.700147685187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45956.700147685187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45956.700147685187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45956.700147685187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45956.700147685187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45956.700147685187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45956.700147685187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45956.700147685187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45956.700147685187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45956.700147685187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45956.700147685187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45956.700147685187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45956.700147685187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45956.700147685187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45956.700147685187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45956.700147685187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45956.700147685187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45956.700147685187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45956.700147685187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45956.700147685187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45956.700147685187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45956.700147685187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45956.700147685187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45956.700147685187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45956.700147685187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45956.700147685187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45956.700147685187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45956.700147685187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45956.700147685187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45956.700147685187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45956.700147685187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45956.700147685187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45956.700147685187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45956.700147685187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45956.700147685187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45956.700147685187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45956.700147685187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45956.700147685187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45956.700147685187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45956.700147685187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45956.700147685187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45956.700147685187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45956.700147685187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45956.700147685187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45956.700147685187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45956.700147685187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45956.700147685187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45956.700147685187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45956.700147685187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45956.700147685187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45956.700147685187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45956.700147685187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45956.700147685187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45956.700147685187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45956.700147685187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45956.700147685187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45956.700147685187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45956.700147685187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45956.700147685187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45956.700147685187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45956.700147685187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45956.700147685187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45956.700147685187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45956.700147685187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45956.700147685187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45956.700147685187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45956.700147685187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45956.700147685187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45956.700147685187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45956.700147685187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45956.700147685187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45956.700147685187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45956.700147685187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45956.700147685187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45956.700147685187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45956.700147685187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45956.700147685187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45956.700147685187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45956.700147685187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45956.700147685187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45956.700147685187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45956.700147685187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45956.700147685187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45956.700147685187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45956.700147685187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45956.700147685187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45956.700147685187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45956.700147685187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45956.700147685187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45956.700147685187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45956.700147685187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45956.700147685187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45956.700147685187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45956.700147685187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45956.700147685187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45956.700147685187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45956.700147685187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45956.700147685187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45956.700147685187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45956.700147685187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45956.700147685187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45956.700147685187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45956.700147685187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45956.700147685187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45956.700147685187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45956.700147685187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45956.700147685187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45956.700147685187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45956.700147685187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45956.700147685187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45956.700147685187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45956.700147685187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45956.700147685187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45956.700147685187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45956.700147685187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45956.700147685187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45956.700147685187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45956.700147685187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45956.700147685187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45956.700147685187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45956.700147685187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45956.700147685187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45956.700147685187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45956.700147685187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45956.700147685187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45956.700147685187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45956.700147685187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45956.700147685187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45956.700147685187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45956.700147685187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45956.700147685187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45956.700147685187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45956.700147685187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45956.700147685187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45956.700147685187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45956.700147685187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45956.700147685187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45956.700147685187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45956.700147685187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45956.700147685187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45956.700147685187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45956.700147685187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45956.700147685187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45956.700147685187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45956.700147685187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45956.700147685187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45956.700147685187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45956.700147685187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45956.700147685187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45956.700147685187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45956.700147685187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45956.700147685187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45956.700147685187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45956.700147685187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45956.700147685187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45956.700147685187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45956.700147685187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45956.700147685187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45956.700147685187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45956.700147685187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45956.700147685187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45956.700147685187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45956.700147685187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45956.700147685187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45956.700147685187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45956.700147685187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45956.700147685187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45956.700147685187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45956.700147685187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45956.700147685187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45956.700147685187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45956.700147685187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45956.700147685187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45956.700147685187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45956.700147685187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45956.700147685187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45956.700147685187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45956.700147685187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45956.700147685187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45956.700147685187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45956.700147685187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45956.700147685187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45956.700147685187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45956.700147685187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45956.700147685187</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45956.700147685187</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45956.700147685187</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45956.700147685187</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45956.700147685187</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45956.700147685187</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45956.700147685187</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45956.700147685187</v>
      </c>
      <c r="H457" s="159"/>
      <c r="I457" s="158" t="str">
        <f>IFERROR(VLOOKUP(D457,DB!A:F,6,0),"")</f>
        <v/>
      </c>
      <c r="J457" s="158" t="str">
        <f>IFERROR(VLOOKUP(D457,DB!A:G,7,0),"")</f>
        <v/>
      </c>
      <c r="K457" s="158"/>
      <c r="L457" s="158" t="str">
        <f>IFERROR(VLOOKUP(D457,DB!A:I,9,0),"")</f>
        <v/>
      </c>
    </row>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7" ht="15"/>
    <row r="568" ht="15"/>
    <row r="570" ht="15"/>
    <row r="571" ht="15"/>
    <row r="572" ht="15"/>
    <row r="573" ht="15"/>
    <row r="575" ht="15"/>
    <row r="576" ht="15"/>
    <row r="583" ht="15"/>
    <row r="584" ht="15"/>
    <row r="585" ht="15"/>
    <row r="586" ht="15"/>
    <row r="587" ht="15"/>
    <row r="588" ht="15"/>
    <row r="591" ht="15"/>
    <row r="592" ht="15"/>
    <row r="593" ht="15"/>
    <row r="594" ht="15"/>
    <row r="595" ht="15"/>
    <row r="596" ht="15"/>
    <row r="597" ht="15"/>
    <row r="598" ht="15"/>
    <row r="599" ht="15"/>
    <row r="600" ht="15"/>
    <row r="601" ht="15"/>
    <row r="602"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8" ht="15"/>
    <row r="659" ht="15"/>
    <row r="696" ht="15"/>
    <row r="697" ht="15"/>
    <row r="698" ht="15"/>
    <row r="699" ht="15"/>
    <row r="700" ht="15"/>
    <row r="701" ht="15"/>
    <row r="702" ht="15"/>
    <row r="703" ht="15"/>
    <row r="704" ht="15"/>
    <row r="705"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6" ht="15"/>
    <row r="787" ht="15"/>
    <row r="788" ht="15"/>
    <row r="790" ht="15"/>
    <row r="791"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4" ht="15"/>
    <row r="825" ht="15"/>
    <row r="995" ht="15"/>
    <row r="996" ht="15"/>
    <row r="997" ht="15"/>
    <row r="998" ht="15"/>
    <row r="999" ht="15"/>
    <row r="1000" ht="15"/>
    <row r="1006" ht="15"/>
    <row r="1007" ht="15"/>
    <row r="1008" ht="15"/>
    <row r="1009" ht="15"/>
    <row r="1010" ht="15"/>
    <row r="1011" ht="15"/>
    <row r="1012"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3" ht="15"/>
    <row r="1064" ht="15"/>
    <row r="1070" ht="15"/>
    <row r="1071" ht="15"/>
    <row r="1073" ht="15"/>
    <row r="1074" ht="15"/>
    <row r="1075" ht="15"/>
    <row r="1076" ht="15"/>
    <row r="1077" ht="15"/>
    <row r="1078" ht="15"/>
    <row r="1079" ht="15"/>
    <row r="1081" ht="15"/>
    <row r="1082" ht="15"/>
    <row r="1083"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2" ht="15"/>
    <row r="1153" ht="15"/>
    <row r="1154" ht="15"/>
    <row r="1155" ht="15"/>
    <row r="1156" ht="15"/>
    <row r="1157" ht="15"/>
    <row r="1158"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8"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1" ht="15"/>
    <row r="1202" ht="15"/>
    <row r="1203" ht="15"/>
    <row r="1204" ht="15"/>
    <row r="1205" ht="15"/>
    <row r="1206" ht="15"/>
    <row r="1207" ht="15"/>
    <row r="1208" ht="15"/>
    <row r="1209" ht="15"/>
    <row r="1210" ht="15"/>
    <row r="1218" ht="15"/>
    <row r="1219" ht="15"/>
    <row r="1222" ht="15"/>
    <row r="1223" ht="15"/>
    <row r="1224" ht="15"/>
    <row r="1225" ht="15"/>
    <row r="1226" ht="15"/>
    <row r="1227" ht="15"/>
    <row r="1228" ht="15"/>
    <row r="1229" ht="15"/>
    <row r="1232" ht="15"/>
    <row r="1233" ht="15"/>
    <row r="1234" ht="15"/>
    <row r="1235" ht="15"/>
    <row r="1236" ht="15"/>
    <row r="1237" ht="15"/>
    <row r="1238" ht="15"/>
    <row r="1239" ht="15"/>
    <row r="1240" ht="15"/>
    <row r="1241" ht="15"/>
    <row r="1242" ht="15"/>
    <row r="1243" ht="15"/>
    <row r="1245" ht="15"/>
    <row r="1246" ht="15"/>
    <row r="1247" ht="15"/>
    <row r="1250" ht="15"/>
    <row r="1252" ht="15"/>
    <row r="1254" ht="15"/>
    <row r="1257" ht="15"/>
    <row r="1258" ht="15"/>
    <row r="1259" ht="15"/>
    <row r="1261" ht="15"/>
    <row r="1263" ht="15"/>
    <row r="1264" ht="15"/>
    <row r="1265" ht="15"/>
    <row r="1266" ht="15"/>
    <row r="1267" ht="15"/>
    <row r="1269" ht="15"/>
    <row r="1270" ht="15"/>
    <row r="1271" ht="15"/>
    <row r="1272" ht="15"/>
    <row r="1274" ht="15"/>
    <row r="1276" ht="15"/>
    <row r="1277" ht="15"/>
    <row r="1279" ht="15"/>
    <row r="1280" ht="15"/>
    <row r="1281" ht="15"/>
    <row r="1282" ht="15"/>
    <row r="1284" ht="15"/>
    <row r="1286" ht="15"/>
    <row r="1287" ht="15"/>
    <row r="1288" ht="15"/>
    <row r="1289" ht="15"/>
    <row r="1291" ht="15"/>
    <row r="1292" ht="15"/>
    <row r="1293" ht="15"/>
    <row r="1294" ht="15"/>
    <row r="1295" ht="15"/>
    <row r="1296" ht="15"/>
    <row r="1297" ht="15"/>
    <row r="1300" ht="15"/>
    <row r="1302" ht="15"/>
    <row r="1303" ht="15"/>
    <row r="1304"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5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8"/>
  <sheetViews>
    <sheetView tabSelected="1" workbookViewId="0">
      <selection activeCell="E4" sqref="E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39099</v>
      </c>
      <c r="B2" s="103" t="str">
        <f>IFERROR(VLOOKUP(D2,DB!A:K,11,0),"")</f>
        <v>R6</v>
      </c>
      <c r="C2" s="105">
        <v>1</v>
      </c>
      <c r="D2" s="103" t="s">
        <v>38564</v>
      </c>
      <c r="E2" s="106" t="s">
        <v>38998</v>
      </c>
      <c r="F2" s="107">
        <v>45956.104409722226</v>
      </c>
      <c r="G2" s="77">
        <f ca="1">IFERROR(NOW()-F2,"-")</f>
        <v>0.59573796296172077</v>
      </c>
      <c r="H2" s="107">
        <v>45956.092986111114</v>
      </c>
      <c r="I2" s="103" t="str">
        <f>IFERROR(VLOOKUP(D2,DB!A:F,6,0),"")</f>
        <v>Generator-SG</v>
      </c>
      <c r="J2" s="102" t="str">
        <f>IFERROR(VLOOKUP(D2,DB!A:G,7,0),"")</f>
        <v>Vandalized</v>
      </c>
      <c r="K2" s="108" t="s">
        <v>39100</v>
      </c>
      <c r="L2" s="109" t="str">
        <f>IFERROR(VLOOKUP(D2,DB!A:I,9,0),"")</f>
        <v>Latis</v>
      </c>
    </row>
    <row r="3" spans="1:16383" ht="31.5" customHeight="1">
      <c r="A3" s="104" t="s">
        <v>39101</v>
      </c>
      <c r="B3" s="103" t="str">
        <f>IFERROR(VLOOKUP(D3,DB!A:K,11,0),"")</f>
        <v>R6</v>
      </c>
      <c r="C3" s="105">
        <v>4</v>
      </c>
      <c r="D3" s="103" t="s">
        <v>32684</v>
      </c>
      <c r="E3" s="106" t="s">
        <v>39102</v>
      </c>
      <c r="F3" s="107">
        <v>45956.62903935185</v>
      </c>
      <c r="G3" s="77">
        <f ca="1">IFERROR(NOW()-F3,"-")</f>
        <v>7.1108333337178919E-2</v>
      </c>
      <c r="H3" s="107">
        <v>45956.619884259257</v>
      </c>
      <c r="I3" s="103" t="str">
        <f>IFERROR(VLOOKUP(D3,DB!A:F,6,0),"")</f>
        <v>SCECO</v>
      </c>
      <c r="J3" s="102" t="str">
        <f>IFERROR(VLOOKUP(D3,DB!A:G,7,0),"")</f>
        <v>Vandalized</v>
      </c>
      <c r="K3" s="108" t="s">
        <v>39103</v>
      </c>
      <c r="L3" s="109" t="str">
        <f>IFERROR(VLOOKUP(D3,DB!A:I,9,0),"")</f>
        <v>Latis</v>
      </c>
    </row>
    <row r="4" spans="1:16383" ht="31.5" customHeight="1">
      <c r="A4" s="104" t="s">
        <v>39104</v>
      </c>
      <c r="B4" s="103" t="str">
        <f>IFERROR(VLOOKUP(D4,DB!A:K,11,0),"")</f>
        <v>R6</v>
      </c>
      <c r="C4" s="105">
        <v>5</v>
      </c>
      <c r="D4" s="103" t="s">
        <v>33556</v>
      </c>
      <c r="E4" s="106" t="s">
        <v>39102</v>
      </c>
      <c r="F4" s="107">
        <v>45956.695069444446</v>
      </c>
      <c r="G4" s="77">
        <f ca="1">IFERROR(NOW()-F4,"-")</f>
        <v>5.0782407415681519E-3</v>
      </c>
      <c r="H4" s="107">
        <v>45956.668738425928</v>
      </c>
      <c r="I4" s="103" t="str">
        <f>IFERROR(VLOOKUP(D4,DB!A:F,6,0),"")</f>
        <v>SCECO</v>
      </c>
      <c r="J4" s="102" t="str">
        <f>IFERROR(VLOOKUP(D4,DB!A:G,7,0),"")</f>
        <v>Vandalized+No BB Design</v>
      </c>
      <c r="K4" s="108"/>
      <c r="L4" s="109" t="str">
        <f>IFERROR(VLOOKUP(D4,DB!A:I,9,0),"")</f>
        <v>Latis</v>
      </c>
    </row>
    <row r="5" spans="1:16383" ht="31.5" customHeight="1">
      <c r="A5" s="104"/>
      <c r="B5" s="103" t="str">
        <f>IFERROR(VLOOKUP(D5,DB!A:K,11,0),"")</f>
        <v/>
      </c>
      <c r="C5" s="105"/>
      <c r="D5"/>
      <c r="E5" s="106"/>
      <c r="F5" s="107"/>
      <c r="G5" s="77">
        <f ca="1">IFERROR(NOW()-F5,"-")</f>
        <v>45956.700147685187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45956.700147685187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45956.700147685187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45956.700147685187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45956.700147685187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45956.700147685187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45956.700147685187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45956.700147685187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45956.700147685187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45956.700147685187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45956.700147685187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45956.700147685187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45956.700147685187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45956.700147685187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45956.700147685187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45956.700147685187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45956.700147685187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45956.700147685187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45956.700147685187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45956.700147685187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45956.700147685187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45956.700147685187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45956.700147685187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45956.700147685187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45956.700147685187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45956.700147685187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45956.700147685187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45956.700147685187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45956.700147685187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45956.700147685187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45956.700147685187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45956.700147685187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45956.700147685187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45956.700147685187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45956.700147685187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45956.700147685187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45956.700147685187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45956.700147685187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45956.700147685187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45956.700147685187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45956.700147685187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45956.700147685187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45956.700147685187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45956.700147685187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45956.700147685187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45956.700147685187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45956.700147685187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45956.700147685187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45956.700147685187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45956.700147685187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45956.700147685187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45956.700147685187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45956.700147685187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45956.700147685187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45956.700147685187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45956.700147685187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45956.700147685187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45956.700147685187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45956.700147685187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45956.700147685187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45956.700147685187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45956.700147685187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45956.700147685187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45956.700147685187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45956.700147685187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45956.700147685187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45956.700147685187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45956.700147685187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45956.700147685187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45956.700147685187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45956.700147685187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45956.700147685187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45956.700147685187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45956.700147685187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45956.700147685187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45956.700147685187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45956.700147685187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45956.700147685187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45956.700147685187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45956.700147685187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45956.700147685187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45956.700147685187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45956.700147685187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45956.700147685187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45956.700147685187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45956.700147685187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45956.700147685187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45956.700147685187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45956.700147685187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45956.700147685187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45956.700147685187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45956.700147685187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45956.700147685187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45956.700147685187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45956.700147685187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45956.700147685187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45956.700147685187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45956.700147685187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45956.700147685187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45956.700147685187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45956.700147685187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45956.700147685187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45956.700147685187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45956.700147685187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45956.700147685187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45956.700147685187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45956.700147685187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45956.700147685187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45956.700147685187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45956.700147685187</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45956.700147685187</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45956.700147685187</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45956.700147685187</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45956.700147685187</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45956.700147685187</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45956.700147685187</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45956.700147685187</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45956.700147685187</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45956.700147685187</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45956.700147685187</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45956.700147685187</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45956.700147685187</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45956.700147685187</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45956.700147685187</v>
      </c>
      <c r="H128" s="107"/>
      <c r="I128" s="103" t="str">
        <f>IFERROR(VLOOKUP(D128,DB!A:F,6,0),"")</f>
        <v/>
      </c>
      <c r="J128" s="102" t="str">
        <f>IFERROR(VLOOKUP(D128,DB!A:G,7,0),"")</f>
        <v/>
      </c>
      <c r="K128" s="108"/>
      <c r="L128" s="109" t="str">
        <f>IFERROR(VLOOKUP(D128,DB!A:I,9,0),"")</f>
        <v/>
      </c>
    </row>
  </sheetData>
  <dataValidations count="2">
    <dataValidation allowBlank="1" showInputMessage="1" showErrorMessage="1" sqref="E1" xr:uid="{380493DB-286A-4683-AF55-C78F04945A49}"/>
    <dataValidation type="list" allowBlank="1" showInputMessage="1" showErrorMessage="1" sqref="E2:E12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2025-10-26T13:48:16Z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