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11" documentId="120_S{2AC9BD13-BADA-5192-A53E-5A8FF88502F6}" xr6:coauthVersionLast="47" xr6:coauthVersionMax="47" xr10:uidLastSave="{E0934C94-8C9E-4649-AF6C-4385D04CA30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<sst xmlns="http://schemas.openxmlformats.org/spreadsheetml/2006/main" count="181562" uniqueCount="39147">
  <si>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</si>
  <si>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</si>
  <si>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</si>
  <si>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</si>
  <si>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</si>
  <si>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</si>
  <si>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</si>
  <si>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</si>
  <si>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</si>
  <si>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</si>
  <si>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</si>
  <si>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</si>
  <si>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</si>
  <si>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</si>
  <si>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</si>
  <si>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</si>
  <si>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</si>
  <si>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</si>
  <si>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</si>
  <si>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</si>
  <si>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</si>
  <si>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</si>
  <si>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</si>
  <si>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</si>
  <si>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</si>
  <si>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</si>
  <si>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</si>
  <si>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</si>
  <si>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</si>
  <si>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</si>
  <si>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</si>
  <si>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</si>
  <si>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</si>
  <si>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</si>
  <si>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</si>
  <si>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</si>
  <si>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</si>
  <si>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</si>
  <si>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</si>
  <si>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</si>
  <si>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</si>
  <si>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</si>
  <si>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</si>
  <si>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</si>
  <si>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</si>
  <si>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</si>
  <si>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</si>
  <si>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</si>
  <si>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</si>
  <si>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</si>
  <si>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</si>
  <si>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</si>
  <si>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</si>
  <si>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</si>
  <si>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</si>
  <si>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</si>
  <si>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</si>
  <si>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</si>
  <si>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</si>
  <si>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</si>
  <si>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</si>
  <si>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</si>
  <si>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</si>
  <si>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</si>
  <si>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</si>
  <si>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</si>
  <si>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</si>
  <si>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</si>
  <si>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</si>
  <si>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</si>
  <si>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</si>
  <si>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</si>
  <si>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</si>
  <si>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</si>
  <si>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</si>
  <si>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</si>
  <si>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</si>
  <si>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</si>
  <si>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</si>
  <si>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</si>
  <si>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</si>
  <si>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</si>
  <si>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</si>
  <si>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</si>
  <si>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</si>
  <si>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</si>
  <si>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</si>
  <si>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</si>
  <si>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</si>
  <si>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</si>
  <si>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</si>
  <si>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</si>
  <si>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</si>
  <si>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</si>
  <si>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</si>
  <si>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</si>
  <si>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</si>
  <si>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</si>
  <si>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</si>
  <si>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</si>
  <si>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</si>
  <si>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</si>
  <si>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</si>
  <si>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</si>
  <si>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</si>
  <si>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</si>
  <si>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</si>
  <si>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</si>
  <si>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</si>
  <si>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</si>
  <si>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</si>
  <si>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</si>
  <si>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</si>
  <si>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</si>
  <si>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</si>
  <si>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</si>
  <si>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</si>
  <si>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</si>
  <si>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</si>
  <si>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</si>
  <si>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</si>
  <si>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</si>
  <si>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</si>
  <si>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</si>
  <si>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</si>
  <si>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</si>
  <si>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</si>
  <si>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</si>
  <si>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</si>
  <si>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</si>
  <si>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</si>
  <si>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</si>
  <si>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</si>
  <si>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</si>
  <si>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</si>
  <si>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</si>
  <si>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</si>
  <si>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</si>
  <si>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</si>
  <si>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</si>
  <si>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</si>
  <si>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</si>
  <si>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</si>
  <si>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</si>
  <si>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</si>
  <si>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</si>
  <si>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</si>
  <si>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</si>
  <si>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</si>
  <si>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</si>
  <si>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</si>
  <si>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</si>
  <si>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</si>
  <si>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</si>
  <si>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</si>
  <si>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</si>
  <si>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</si>
  <si>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</si>
  <si>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</si>
  <si>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</si>
  <si>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</si>
  <si>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</si>
  <si>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</si>
  <si>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</si>
  <si>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</si>
  <si>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</si>
  <si>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</si>
  <si>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</si>
  <si>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</si>
  <si>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</si>
  <si>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</si>
  <si>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</si>
  <si>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</si>
  <si>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</si>
  <si>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</si>
  <si>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</si>
  <si>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</si>
  <si>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</si>
  <si>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</si>
  <si>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</si>
  <si>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</si>
  <si>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</si>
  <si>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</si>
  <si>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</si>
  <si>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</si>
  <si>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</si>
  <si>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</si>
  <si>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</si>
  <si>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</si>
  <si>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</si>
  <si>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</si>
  <si>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</si>
  <si>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</si>
  <si>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</si>
  <si>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</si>
  <si>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</si>
  <si>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</si>
  <si>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</si>
  <si>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</si>
  <si>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</si>
  <si>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</si>
  <si>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</si>
  <si>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</si>
  <si>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</si>
  <si>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</si>
  <si>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</si>
  <si>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</si>
  <si>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</si>
  <si>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</si>
  <si>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</si>
  <si>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</si>
  <si>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</si>
  <si>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</si>
  <si>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</si>
  <si>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</si>
  <si>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</si>
  <si>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</si>
  <si>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</si>
  <si>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</si>
  <si>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</si>
  <si>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</si>
  <si>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</si>
  <si>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</si>
  <si>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</si>
  <si>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</si>
  <si>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</si>
  <si>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</si>
  <si>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</si>
  <si>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</si>
  <si>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</si>
  <si>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</si>
  <si>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</si>
  <si>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</si>
  <si>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</si>
  <si>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</si>
  <si>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</si>
  <si>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</si>
  <si>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</si>
  <si>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</si>
  <si>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</si>
  <si>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</si>
  <si>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</si>
  <si>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</si>
  <si>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</si>
  <si>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</si>
  <si>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</si>
  <si>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</si>
  <si>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</si>
  <si>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</si>
  <si>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</si>
  <si>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</si>
  <si>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</si>
  <si>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</si>
  <si>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</si>
  <si>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</si>
  <si>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</si>
  <si>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</si>
  <si>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</si>
  <si>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</si>
  <si>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</si>
  <si>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</si>
  <si>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</si>
  <si>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</si>
  <si>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</si>
  <si>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</si>
  <si>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</si>
  <si>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</si>
  <si>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</si>
  <si>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</si>
  <si>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</si>
  <si>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</si>
  <si>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</si>
  <si>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</si>
  <si>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</si>
  <si>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</si>
  <si>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</si>
  <si>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</si>
  <si>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</si>
  <si>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</si>
  <si>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</si>
  <si>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</si>
  <si>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</si>
  <si>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</si>
  <si>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</si>
  <si>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</si>
  <si>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</si>
  <si>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</si>
  <si>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</si>
  <si>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</si>
  <si>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</si>
  <si>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</si>
  <si>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</si>
  <si>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</si>
  <si>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</si>
  <si>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</si>
  <si>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</si>
  <si>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</si>
  <si>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</si>
  <si>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</si>
  <si>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</si>
  <si>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</si>
  <si>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</si>
  <si>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</si>
  <si>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</si>
  <si>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</si>
  <si>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</si>
  <si>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</si>
  <si>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</si>
  <si>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</si>
  <si>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</si>
  <si>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</si>
  <si>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</si>
  <si>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</si>
  <si>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</si>
  <si>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</si>
  <si>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</si>
  <si>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</si>
  <si>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</si>
  <si>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</si>
  <si>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</si>
  <si>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</si>
  <si>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</si>
  <si>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</si>
  <si>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</si>
  <si>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</si>
  <si>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</si>
  <si>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</si>
  <si>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</si>
  <si>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</si>
  <si>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</si>
  <si>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</si>
  <si>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</si>
  <si>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</si>
  <si>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</si>
  <si>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</si>
  <si>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</si>
  <si>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</si>
  <si>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</si>
  <si>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</si>
  <si>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</si>
  <si>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</si>
  <si>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</si>
  <si>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</si>
  <si>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</si>
  <si>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</si>
  <si>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</si>
  <si>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</si>
  <si>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</si>
  <si>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</si>
  <si>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</si>
  <si>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</si>
  <si>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</si>
  <si>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</si>
  <si>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</si>
  <si>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</si>
  <si>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</si>
  <si>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</si>
  <si>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</si>
  <si>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</si>
  <si>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</si>
  <si>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</si>
  <si>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</si>
  <si>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</si>
  <si>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</si>
  <si>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</si>
  <si>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</si>
  <si>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</si>
  <si>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</si>
  <si>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</si>
  <si>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</si>
  <si>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</si>
  <si>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</si>
  <si>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</si>
  <si>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</si>
  <si>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</si>
  <si>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</si>
  <si>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</si>
  <si>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</si>
  <si>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</si>
  <si>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</si>
  <si>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</si>
  <si>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</si>
  <si>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</si>
  <si>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</si>
  <si>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</si>
  <si>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</si>
  <si>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</si>
  <si>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</si>
  <si>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</si>
  <si>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</si>
  <si>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</si>
  <si>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</si>
  <si>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</si>
  <si>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</si>
  <si>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</si>
  <si>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</si>
  <si>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</si>
  <si>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</si>
  <si>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</si>
  <si>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</si>
  <si>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</si>
  <si>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</si>
  <si>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</si>
  <si>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</si>
  <si>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</si>
  <si>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</si>
  <si>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</si>
  <si>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</si>
  <si>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</si>
  <si>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</si>
  <si>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</si>
  <si>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</si>
  <si>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</si>
  <si>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</si>
  <si>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</si>
  <si>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</si>
  <si>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</si>
  <si>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</si>
  <si>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</si>
  <si>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</si>
  <si>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</si>
  <si>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</si>
  <si>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</si>
  <si>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</si>
  <si>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</si>
  <si>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</si>
  <si>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</si>
  <si>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</si>
  <si>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</si>
  <si>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</si>
  <si>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</si>
  <si>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</si>
  <si>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</si>
  <si>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</si>
  <si>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</si>
  <si>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</si>
  <si>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</si>
  <si>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</si>
  <si>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</si>
  <si>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</si>
  <si>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</si>
  <si>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</si>
  <si>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</si>
  <si>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</si>
  <si>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</si>
  <si>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</si>
  <si>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</si>
  <si>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</si>
  <si>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</si>
  <si>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</si>
  <si>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</si>
  <si>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</si>
  <si>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</si>
  <si>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</si>
  <si>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</si>
  <si>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</si>
  <si>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</si>
  <si>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</si>
  <si>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</si>
  <si>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</si>
  <si>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</si>
  <si>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</si>
  <si>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</si>
  <si>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</si>
  <si>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</si>
  <si>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</si>
  <si>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</si>
  <si>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</si>
  <si>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</si>
  <si>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</si>
  <si>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</si>
  <si>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</si>
  <si>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</si>
  <si>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</si>
  <si>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</si>
  <si>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</si>
  <si>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</si>
  <si>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</si>
  <si>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</si>
  <si>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</si>
  <si>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</si>
  <si>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</si>
  <si>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</si>
  <si>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</si>
  <si>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</si>
  <si>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</si>
  <si>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</si>
  <si>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</si>
  <si>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</si>
  <si>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</si>
  <si>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</si>
  <si>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</si>
  <si>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</si>
  <si>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</si>
  <si>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</si>
  <si>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</si>
  <si>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</si>
  <si>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</si>
  <si>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</si>
  <si>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</si>
  <si>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</si>
  <si>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</si>
  <si>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</si>
  <si>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</si>
  <si>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</si>
  <si>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</si>
  <si>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</si>
  <si>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</si>
  <si>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</si>
  <si>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</si>
  <si>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</si>
  <si>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</si>
  <si>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</si>
  <si>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</si>
  <si>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</si>
  <si>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</si>
  <si>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</si>
  <si>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</si>
  <si>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</si>
  <si>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</si>
  <si>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</si>
  <si>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</si>
  <si>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</si>
  <si>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</si>
  <si>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</si>
  <si>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</si>
  <si>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</si>
  <si>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</si>
  <si>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</si>
  <si>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</si>
  <si>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</si>
  <si>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</si>
  <si>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</si>
  <si>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</si>
  <si>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</si>
  <si>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</si>
  <si>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</si>
  <si>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</si>
  <si>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</si>
  <si>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</si>
  <si>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</si>
  <si>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</si>
  <si>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</si>
  <si>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</si>
  <si>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</si>
  <si>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</si>
  <si>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</si>
  <si>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</si>
  <si>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</si>
  <si>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</si>
  <si>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</si>
  <si>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</si>
  <si>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</si>
  <si>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</si>
  <si>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</si>
  <si>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</si>
  <si>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</si>
  <si>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</si>
  <si>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</si>
  <si>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</si>
  <si>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</si>
  <si>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</si>
  <si>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</si>
  <si>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</si>
  <si>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</si>
  <si>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</si>
  <si>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</si>
  <si>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</si>
  <si>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</si>
  <si>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</si>
  <si>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</si>
  <si>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</si>
  <si>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</si>
  <si>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</si>
  <si>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</si>
  <si>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</si>
  <si>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</si>
  <si>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</si>
  <si>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</si>
  <si>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</si>
  <si>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</si>
  <si>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</si>
  <si>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</si>
  <si>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</si>
  <si>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</si>
  <si>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</si>
  <si>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</si>
  <si>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</si>
  <si>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</si>
  <si>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</si>
  <si>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</si>
  <si>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</si>
  <si>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</si>
  <si>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</si>
  <si>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</si>
  <si>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</si>
  <si>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</si>
  <si>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</si>
  <si>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</si>
  <si>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</si>
  <si>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</si>
  <si>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</si>
  <si>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</si>
  <si>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</si>
  <si>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</si>
  <si>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</si>
  <si>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</si>
  <si>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</si>
  <si>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</si>
  <si>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</si>
  <si>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</si>
  <si>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</si>
  <si>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</si>
  <si>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</si>
  <si>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</si>
  <si>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</si>
  <si>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</si>
  <si>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</si>
  <si>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</si>
  <si>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</si>
  <si>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</si>
  <si>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</si>
  <si>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</si>
  <si>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</si>
  <si>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</si>
  <si>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</si>
  <si>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</si>
  <si>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</si>
  <si>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</si>
  <si>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</si>
  <si>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</si>
  <si>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</si>
  <si>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</si>
  <si>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</si>
  <si>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</si>
  <si>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</si>
  <si>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</si>
  <si>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</si>
  <si>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</si>
  <si>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</si>
  <si>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</si>
  <si>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</si>
  <si>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</si>
  <si>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</si>
  <si>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</si>
  <si>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</si>
  <si>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</si>
  <si>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</si>
  <si>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</si>
  <si>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</si>
  <si>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</si>
  <si>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</si>
  <si>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</si>
  <si>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</si>
  <si>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</si>
  <si>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</si>
  <si>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</si>
  <si>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</si>
  <si>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</si>
  <si>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</si>
  <si>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</si>
  <si>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</si>
  <si>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</si>
  <si>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</si>
  <si>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</si>
  <si>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</si>
  <si>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</si>
  <si>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</si>
  <si>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</si>
  <si>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</si>
  <si>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</si>
  <si>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</si>
  <si>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</si>
  <si>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</si>
  <si>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</si>
  <si>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</si>
  <si>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</si>
  <si>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</si>
  <si>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</si>
  <si>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</si>
  <si>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</si>
  <si>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</si>
  <si>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</si>
  <si>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</si>
  <si>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</si>
  <si>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</si>
  <si>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</si>
  <si>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</si>
  <si>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</si>
  <si>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</si>
  <si>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</si>
  <si>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</si>
  <si>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</si>
  <si>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</si>
  <si>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</si>
  <si>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</si>
  <si>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</si>
  <si>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</si>
  <si>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</si>
  <si>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</si>
  <si>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</si>
  <si>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</si>
  <si>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</si>
  <si>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</si>
  <si>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</si>
  <si>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</si>
  <si>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</si>
  <si>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</si>
  <si>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</si>
  <si>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</si>
  <si>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</si>
  <si>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</si>
  <si>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</si>
  <si>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</si>
  <si>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</si>
  <si>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</si>
  <si>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</si>
  <si>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</si>
  <si>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</si>
  <si>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</si>
  <si>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</si>
  <si>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</si>
  <si>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</si>
  <si>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</si>
  <si>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</si>
  <si>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</si>
  <si>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</si>
  <si>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</si>
  <si>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</si>
  <si>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</si>
  <si>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</si>
  <si>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</si>
  <si>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</si>
  <si>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</si>
  <si>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</si>
  <si>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</si>
  <si>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</si>
  <si>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</si>
  <si>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</si>
  <si>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</si>
  <si>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</si>
  <si>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</si>
  <si>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</si>
  <si>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</si>
  <si>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</si>
  <si>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</si>
  <si>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</si>
  <si>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</si>
  <si>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</si>
  <si>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</si>
  <si>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</si>
  <si>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</si>
  <si>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</si>
  <si>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</si>
  <si>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</si>
  <si>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</si>
  <si>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</si>
  <si>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</si>
  <si>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</si>
  <si>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</si>
  <si>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</si>
  <si>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</si>
  <si>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</si>
  <si>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</si>
  <si>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</si>
  <si>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</si>
  <si>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</si>
  <si>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</si>
  <si>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</si>
  <si>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</si>
  <si>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</si>
  <si>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</si>
  <si>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</si>
  <si>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</si>
  <si>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</si>
  <si>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</si>
  <si>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</si>
  <si>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</si>
  <si>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</si>
  <si>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</si>
  <si>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</si>
  <si>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</si>
  <si>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</si>
  <si>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</si>
  <si>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</si>
  <si>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</si>
  <si>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</si>
  <si>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</si>
  <si>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</si>
  <si>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</si>
  <si>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</si>
  <si>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</si>
  <si>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</si>
  <si>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</si>
  <si>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</si>
  <si>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</si>
  <si>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</si>
  <si>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</si>
  <si>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</si>
  <si>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</si>
  <si>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</si>
  <si>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</si>
  <si>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</si>
  <si>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</si>
  <si>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</si>
  <si>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</si>
  <si>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</si>
  <si>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</si>
  <si>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</si>
  <si>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</si>
  <si>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</si>
  <si>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</si>
  <si>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</si>
  <si>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</si>
  <si>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</si>
  <si>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</si>
  <si>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</si>
  <si>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</si>
  <si>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</si>
  <si>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</si>
  <si>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</si>
  <si>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</si>
  <si>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</si>
  <si>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</si>
  <si>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</si>
  <si>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</si>
  <si>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</si>
  <si>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</si>
  <si>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</si>
  <si>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</si>
  <si>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</si>
  <si>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</si>
  <si>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</si>
  <si>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</si>
  <si>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</si>
  <si>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</si>
  <si>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</si>
  <si>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</si>
  <si>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</si>
  <si>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</si>
  <si>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</si>
  <si>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</si>
  <si>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</si>
  <si>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</si>
  <si>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</si>
  <si>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</si>
  <si>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</si>
  <si>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</si>
  <si>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</si>
  <si>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</si>
  <si>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</si>
  <si>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</si>
  <si>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</si>
  <si>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</si>
  <si>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</si>
  <si>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</si>
  <si>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</si>
  <si>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</si>
  <si>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</si>
  <si>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</si>
  <si>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</si>
  <si>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</si>
  <si>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</si>
  <si>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</si>
  <si>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</si>
  <si>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</si>
  <si>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</si>
  <si>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</si>
  <si>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</si>
  <si>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</si>
  <si>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</si>
  <si>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</si>
  <si>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</si>
  <si>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</si>
  <si>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</si>
  <si>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</si>
  <si>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</si>
  <si>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</si>
  <si>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</si>
  <si>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</si>
  <si>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</si>
  <si>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</si>
  <si>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</si>
  <si>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</si>
  <si>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</si>
  <si>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</si>
  <si>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</si>
  <si>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</si>
  <si>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</si>
  <si>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</si>
  <si>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</si>
  <si>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</si>
  <si>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</si>
  <si>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</si>
  <si>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</si>
  <si>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</si>
  <si>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</si>
  <si>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</si>
  <si>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</si>
  <si>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</si>
  <si>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</si>
  <si>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</si>
  <si>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</si>
  <si>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</si>
  <si>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</si>
  <si>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</si>
  <si>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</si>
  <si>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</si>
  <si>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</si>
  <si>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</si>
  <si>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</si>
  <si>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</si>
  <si>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</si>
  <si>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</si>
  <si>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</si>
  <si>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</si>
  <si>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</si>
  <si>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</si>
  <si>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</si>
  <si>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</si>
  <si>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</si>
  <si>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</si>
  <si>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</si>
  <si>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</si>
  <si>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</si>
  <si>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</si>
  <si>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</si>
  <si>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</si>
  <si>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</si>
  <si>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</si>
  <si>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</si>
  <si>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</si>
  <si>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</si>
  <si>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</si>
  <si>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</si>
  <si>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</si>
  <si>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</si>
  <si>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</si>
  <si>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</si>
  <si>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</si>
  <si>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</si>
  <si>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</si>
  <si>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</si>
  <si>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</si>
  <si>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</si>
  <si>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</si>
  <si>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</si>
  <si>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</si>
  <si>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</si>
  <si>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</si>
  <si>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</si>
  <si>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</si>
  <si>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</si>
  <si>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</si>
  <si>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</si>
  <si>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</si>
  <si>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</si>
  <si>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</si>
  <si>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</si>
  <si>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</si>
  <si>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</si>
  <si>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</si>
  <si>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</si>
  <si>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</si>
  <si>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</si>
  <si>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</si>
  <si>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</si>
  <si>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</si>
  <si>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</si>
  <si>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</si>
  <si>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</si>
  <si>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</si>
  <si>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</si>
  <si>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</si>
  <si>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</si>
  <si>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</si>
  <si>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</si>
  <si>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</si>
  <si>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</si>
  <si>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</si>
  <si>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</si>
  <si>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</si>
  <si>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</si>
  <si>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</si>
  <si>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</si>
  <si>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</si>
  <si>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</si>
  <si>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</si>
  <si>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</si>
  <si>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</si>
  <si>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</si>
  <si>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</si>
  <si>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</si>
  <si>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</si>
  <si>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</si>
  <si>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</si>
  <si>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</si>
  <si>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</si>
  <si>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</si>
  <si>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</si>
  <si>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</si>
  <si>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</si>
  <si>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</si>
  <si>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</si>
  <si>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</si>
  <si>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</si>
  <si>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</si>
  <si>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</si>
  <si>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</si>
  <si>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</si>
  <si>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</si>
  <si>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</si>
  <si>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</si>
  <si>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</si>
  <si>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</si>
  <si>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</si>
  <si>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</si>
  <si>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</si>
  <si>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</si>
  <si>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</si>
  <si>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</si>
  <si>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</si>
  <si>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</si>
  <si>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</si>
  <si>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</si>
  <si>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</si>
  <si>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</si>
  <si>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</si>
  <si>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</si>
  <si>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</si>
  <si>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</si>
  <si>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</si>
  <si>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</si>
  <si>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</si>
  <si>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</si>
  <si>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</si>
  <si>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</si>
  <si>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</si>
  <si>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</si>
  <si>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</si>
  <si>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</si>
  <si>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</si>
  <si>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</si>
  <si>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</si>
  <si>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</si>
  <si>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</si>
  <si>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</si>
  <si>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</si>
  <si>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</si>
  <si>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</si>
  <si>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</si>
  <si>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</si>
  <si>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</si>
  <si>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</si>
  <si>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</si>
  <si>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</si>
  <si>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</si>
  <si>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</si>
  <si>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</si>
  <si>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</si>
  <si>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</si>
  <si>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</si>
  <si>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</si>
  <si>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</si>
  <si>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</si>
  <si>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</si>
  <si>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</si>
  <si>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</si>
  <si>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</si>
  <si>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</si>
  <si>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</si>
  <si>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</si>
  <si>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</si>
  <si>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</si>
  <si>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</si>
  <si>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</si>
  <si>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</si>
  <si>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</si>
  <si>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</si>
  <si>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</si>
  <si>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</si>
  <si>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</si>
  <si>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</si>
  <si>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</si>
  <si>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</si>
  <si>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</si>
  <si>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</si>
  <si>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</si>
  <si>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</si>
  <si>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</si>
  <si>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</si>
  <si>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</si>
  <si>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</si>
  <si>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</si>
  <si>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</si>
  <si>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</si>
  <si>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</si>
  <si>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</si>
  <si>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</si>
  <si>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</si>
  <si>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</si>
  <si>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</si>
  <si>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</si>
  <si>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</si>
  <si>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</si>
  <si>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</si>
  <si>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</si>
  <si>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</si>
  <si>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</si>
  <si>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</si>
  <si>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</si>
  <si>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</si>
  <si>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</si>
  <si>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</si>
  <si>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</si>
  <si>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</si>
  <si>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</si>
  <si>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</si>
  <si>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</si>
  <si>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</si>
  <si>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</si>
  <si>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</si>
  <si>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</si>
  <si>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</si>
  <si>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</si>
  <si>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</si>
  <si>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</si>
  <si>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</si>
  <si>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</si>
  <si>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</si>
  <si>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</si>
  <si>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</si>
  <si>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</si>
  <si>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</si>
  <si>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</si>
  <si>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</si>
  <si>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</si>
  <si>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</si>
  <si>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</si>
  <si>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</si>
  <si>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</si>
  <si>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</si>
  <si>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</si>
  <si>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</si>
  <si>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</si>
  <si>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</si>
  <si>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</si>
  <si>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</si>
  <si>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</si>
  <si>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</si>
  <si>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</si>
  <si>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</si>
  <si>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</si>
  <si>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</si>
  <si>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</si>
  <si>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</si>
  <si>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</si>
  <si>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</si>
  <si>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</si>
  <si>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</si>
  <si>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</si>
  <si>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</si>
  <si>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</si>
  <si>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</si>
  <si>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</si>
  <si>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</si>
  <si>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</si>
  <si>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</si>
  <si>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</si>
  <si>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</si>
  <si>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</si>
  <si>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</si>
  <si>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</si>
  <si>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</si>
  <si>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</si>
  <si>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</si>
  <si>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</si>
  <si>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</si>
  <si>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</si>
  <si>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</si>
  <si>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</si>
  <si>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</si>
  <si>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</si>
  <si>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</si>
  <si>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</si>
  <si>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</si>
  <si>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</si>
  <si>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</si>
  <si>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</si>
  <si>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</si>
  <si>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</si>
  <si>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</si>
  <si>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</si>
  <si>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</si>
  <si>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</si>
  <si>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</si>
  <si>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</si>
  <si>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</si>
  <si>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</si>
  <si>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</si>
  <si>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</si>
  <si>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</si>
  <si>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</si>
  <si>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</si>
  <si>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</si>
  <si>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</si>
  <si>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</si>
  <si>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</si>
  <si>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</si>
  <si>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</si>
  <si>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</si>
  <si>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</si>
  <si>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</si>
  <si>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</si>
  <si>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</si>
  <si>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</si>
  <si>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</si>
  <si>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</si>
  <si>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</si>
  <si>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</si>
  <si>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</si>
  <si>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</si>
  <si>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</si>
  <si>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</si>
  <si>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</si>
  <si>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</si>
  <si>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</si>
  <si>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</si>
  <si>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</si>
  <si>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</si>
  <si>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</si>
  <si>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</si>
  <si>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</si>
  <si>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</si>
  <si>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</si>
  <si>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</si>
  <si>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</si>
  <si>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</si>
  <si>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</si>
  <si>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</si>
  <si>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</si>
  <si>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</si>
  <si>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</si>
  <si>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</si>
  <si>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</si>
  <si>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</si>
  <si>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</si>
  <si>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</si>
  <si>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</si>
  <si>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</si>
  <si>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</si>
  <si>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</si>
  <si>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</si>
  <si>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</si>
  <si>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</si>
  <si>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</si>
  <si>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</si>
  <si>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</si>
  <si>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</si>
  <si>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</si>
  <si>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</si>
  <si>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</si>
  <si>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</si>
  <si>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</si>
  <si>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</si>
  <si>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</si>
  <si>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</si>
  <si>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</si>
  <si>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</si>
  <si>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</si>
  <si>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</si>
  <si>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</si>
  <si>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</si>
  <si>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</si>
  <si>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</si>
  <si>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</si>
  <si>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</si>
  <si>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</si>
  <si>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</si>
  <si>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</si>
  <si>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</si>
  <si>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</si>
  <si>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</si>
  <si>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</si>
  <si>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</si>
  <si>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</si>
  <si>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</si>
  <si>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</si>
  <si>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</si>
  <si>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</si>
  <si>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</si>
  <si>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</si>
  <si>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</si>
  <si>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</si>
  <si>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</si>
  <si>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</si>
  <si>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</si>
  <si>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</si>
  <si>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</si>
  <si>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</si>
  <si>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</si>
  <si>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</si>
  <si>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</si>
  <si>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</si>
  <si>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</si>
  <si>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</si>
  <si>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</si>
  <si>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</si>
  <si>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</si>
  <si>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</si>
  <si>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</si>
  <si>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</si>
  <si>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</si>
  <si>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</si>
  <si>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</si>
  <si>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</si>
  <si>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</si>
  <si>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</si>
  <si>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</si>
  <si>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</si>
  <si>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</si>
  <si>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</si>
  <si>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</si>
  <si>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</si>
  <si>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</si>
  <si>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</si>
  <si>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</si>
  <si>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</si>
  <si>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</si>
  <si>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</si>
  <si>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</si>
  <si>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</si>
  <si>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</si>
  <si>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</si>
  <si>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</si>
  <si>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</si>
  <si>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</si>
  <si>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</si>
  <si>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</si>
  <si>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</si>
  <si>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</si>
  <si>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</si>
  <si>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</si>
  <si>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</si>
  <si>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</si>
  <si>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</si>
  <si>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</si>
  <si>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</si>
  <si>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</si>
  <si>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</si>
  <si>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</si>
  <si>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</si>
  <si>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</si>
  <si>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</si>
  <si>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</si>
  <si>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</si>
  <si>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</si>
  <si>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</si>
  <si>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</si>
  <si>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</si>
  <si>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</si>
  <si>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</si>
  <si>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</si>
  <si>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</si>
  <si>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</si>
  <si>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</si>
  <si>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</si>
  <si>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</si>
  <si>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</si>
  <si>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</si>
  <si>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</si>
  <si>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</si>
  <si>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</si>
  <si>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</si>
  <si>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</si>
  <si>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</si>
  <si>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</si>
  <si>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</si>
  <si>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</si>
  <si>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</si>
  <si>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</si>
  <si>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</si>
  <si>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</si>
  <si>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</si>
  <si>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</si>
  <si>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</si>
  <si>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</si>
  <si>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</si>
  <si>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</si>
  <si>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</si>
  <si>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</si>
  <si>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</si>
  <si>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</si>
  <si>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</si>
  <si>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</si>
  <si>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</si>
  <si>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</si>
  <si>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</si>
  <si>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</si>
  <si>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</si>
  <si>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</si>
  <si>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</si>
  <si>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</si>
  <si>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</si>
  <si>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</si>
  <si>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</si>
  <si>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</si>
  <si>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</si>
  <si>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</si>
  <si>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</si>
  <si>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</si>
  <si>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</si>
  <si>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</si>
  <si>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</si>
  <si>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</si>
  <si>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</si>
  <si>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</si>
  <si>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</si>
  <si>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</si>
  <si>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</si>
  <si>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</si>
  <si>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</si>
  <si>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</si>
  <si>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</si>
  <si>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</si>
  <si>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</si>
  <si>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</si>
  <si>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</si>
  <si>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</si>
  <si>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</si>
  <si>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</si>
  <si>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</si>
  <si>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</si>
  <si>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</si>
  <si>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</si>
  <si>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</si>
  <si>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</si>
  <si>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</si>
  <si>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</si>
  <si>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</si>
  <si>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</si>
  <si>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</si>
  <si>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</si>
  <si>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</si>
  <si>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</si>
  <si>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</si>
  <si>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</si>
  <si>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</si>
  <si>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</si>
  <si>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</si>
  <si>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</si>
  <si>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</si>
  <si>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</si>
  <si>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</si>
  <si>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</si>
  <si>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</si>
  <si>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</si>
  <si>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</si>
  <si>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</si>
  <si>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</si>
  <si>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</si>
  <si>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</si>
  <si>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</si>
  <si>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</si>
  <si>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</si>
  <si>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</si>
  <si>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</si>
  <si>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</si>
  <si>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</si>
  <si>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</si>
  <si>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</si>
  <si>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</si>
  <si>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</si>
  <si>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</si>
  <si>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</si>
  <si>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</si>
  <si>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</si>
  <si>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</si>
  <si>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</si>
  <si>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</si>
  <si>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</si>
  <si>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</si>
  <si>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</si>
  <si>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</si>
  <si>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</si>
  <si>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</si>
  <si>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</si>
  <si>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</si>
  <si>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</si>
  <si>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</si>
  <si>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</si>
  <si>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</si>
  <si>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</si>
  <si>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</si>
  <si>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</si>
  <si>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</si>
  <si>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</si>
  <si>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</si>
  <si>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</si>
  <si>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</si>
  <si>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</si>
  <si>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</si>
  <si>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</si>
  <si>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</si>
  <si>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</si>
  <si>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</si>
  <si>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</si>
  <si>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</si>
  <si>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</si>
  <si>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</si>
  <si>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</si>
  <si>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</si>
  <si>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</si>
  <si>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</si>
  <si>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</si>
  <si>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</si>
  <si>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</si>
  <si>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</si>
  <si>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</si>
  <si>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</si>
  <si>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</si>
  <si>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</si>
  <si>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</si>
  <si>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</si>
  <si>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</si>
  <si>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</si>
  <si>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</si>
  <si>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</si>
  <si>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</si>
  <si>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</si>
  <si>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</si>
  <si>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</si>
  <si>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</si>
  <si>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</si>
  <si>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</si>
  <si>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</si>
  <si>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</si>
  <si>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</si>
  <si>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</si>
  <si>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</si>
  <si>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</si>
  <si>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</si>
  <si>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</si>
  <si>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</si>
  <si>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</si>
  <si>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</si>
  <si>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</si>
  <si>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</si>
  <si>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</si>
  <si>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</si>
  <si>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</si>
  <si>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</si>
  <si>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</si>
  <si>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</si>
  <si>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</si>
  <si>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</si>
  <si>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</si>
  <si>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</si>
  <si>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</si>
  <si>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</si>
  <si>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</si>
  <si>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</si>
  <si>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</si>
  <si>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</si>
  <si>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</si>
  <si>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</si>
  <si>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</si>
  <si>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</si>
  <si>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</si>
  <si>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</si>
  <si>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</si>
  <si>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</si>
  <si>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</si>
  <si>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</si>
  <si>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</si>
  <si>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</si>
  <si>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</si>
  <si>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</si>
  <si>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</si>
  <si>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</si>
  <si>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</si>
  <si>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</si>
  <si>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</si>
  <si>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</si>
  <si>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</si>
  <si>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</si>
  <si>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</si>
  <si>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</si>
  <si>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</si>
  <si>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</si>
  <si>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</si>
  <si>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</si>
  <si>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</si>
  <si>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</si>
  <si>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</si>
  <si>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</si>
  <si>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</si>
  <si>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</si>
  <si>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</si>
  <si>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</si>
  <si>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</si>
  <si>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</si>
  <si>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</si>
  <si>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</si>
  <si>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</si>
  <si>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</si>
  <si>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</si>
  <si>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</si>
  <si>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</si>
  <si>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</si>
  <si>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</si>
  <si>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</si>
  <si>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</si>
  <si>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</si>
  <si>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</si>
  <si>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</si>
  <si>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</si>
  <si>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</si>
  <si>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</si>
  <si>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</si>
  <si>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</si>
  <si>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</si>
  <si>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</si>
  <si>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</si>
  <si>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</si>
  <si>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</si>
  <si>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</si>
  <si>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</si>
  <si>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</si>
  <si>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</si>
  <si>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</si>
  <si>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</si>
  <si>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</si>
  <si>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</si>
  <si>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</si>
  <si>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</si>
  <si>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</si>
  <si>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</si>
  <si>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</si>
  <si>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</si>
  <si>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</si>
  <si>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</si>
  <si>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</si>
  <si>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</si>
  <si>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</si>
  <si>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</si>
  <si>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</si>
  <si>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</si>
  <si>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</si>
  <si>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</si>
  <si>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</si>
  <si>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</si>
  <si>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</si>
  <si>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</si>
  <si>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</si>
  <si>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</si>
  <si>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</si>
  <si>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</si>
  <si>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</si>
  <si>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</si>
  <si>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</si>
  <si>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</si>
  <si>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</si>
  <si>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</si>
  <si>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</si>
  <si>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</si>
  <si>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</si>
  <si>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</si>
  <si>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</si>
  <si>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</si>
  <si>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</si>
  <si>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</si>
  <si>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</si>
  <si>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</si>
  <si>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</si>
  <si>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</si>
  <si>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</si>
  <si>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</si>
  <si>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</si>
  <si>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</si>
  <si>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</si>
  <si>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</si>
  <si>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</si>
  <si>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</si>
  <si>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</si>
  <si>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</si>
  <si>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</si>
  <si>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</si>
  <si>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</si>
  <si>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</si>
  <si>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</si>
  <si>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</si>
  <si>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</si>
  <si>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</si>
  <si>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</si>
  <si>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</si>
  <si>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</si>
  <si>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</si>
  <si>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</si>
  <si>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</si>
  <si>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</si>
  <si>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</si>
  <si>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</si>
  <si>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</si>
  <si>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</si>
  <si>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</si>
  <si>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</si>
  <si>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</si>
  <si>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</si>
  <si>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</si>
  <si>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</si>
  <si>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</si>
  <si>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</si>
  <si>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</si>
  <si>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</si>
  <si>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</si>
  <si>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</si>
  <si>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</si>
  <si>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</si>
  <si>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</si>
  <si>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</si>
  <si>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</si>
  <si>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</si>
  <si>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</si>
  <si>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</si>
  <si>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</si>
  <si>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</si>
  <si>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</si>
  <si>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</si>
  <si>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</si>
  <si>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</si>
  <si>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</si>
  <si>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</si>
  <si>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</si>
  <si>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</si>
  <si>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</si>
  <si>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</si>
  <si>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</si>
  <si>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</si>
  <si>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</si>
  <si>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</si>
  <si>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</si>
  <si>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</si>
  <si>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</si>
  <si>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</si>
  <si>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</si>
  <si>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</si>
  <si>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</si>
  <si>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</si>
  <si>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</si>
  <si>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</si>
  <si>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</si>
  <si>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</si>
  <si>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</si>
  <si>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</si>
  <si>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</si>
  <si>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</si>
  <si>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</si>
  <si>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</si>
  <si>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</si>
  <si>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</si>
  <si>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</si>
  <si>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</si>
  <si>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</si>
  <si>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</si>
  <si>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</si>
  <si>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</si>
  <si>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</si>
  <si>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</si>
  <si>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</si>
  <si>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</si>
  <si>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</si>
  <si>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</si>
  <si>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</si>
  <si>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</si>
  <si>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</si>
  <si>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</si>
  <si>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</si>
  <si>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</si>
  <si>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</si>
  <si>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</si>
  <si>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</si>
  <si>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</si>
  <si>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</si>
  <si>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</si>
  <si>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</si>
  <si>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</si>
  <si>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</si>
  <si>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</si>
  <si>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</si>
  <si>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</si>
  <si>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</si>
  <si>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</si>
  <si>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</si>
  <si>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</si>
  <si>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</si>
  <si>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</si>
  <si>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</si>
  <si>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</si>
  <si>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</si>
  <si>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</si>
  <si>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</si>
  <si>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</si>
  <si>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</si>
  <si>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</si>
  <si>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</si>
  <si>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</si>
  <si>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</si>
  <si>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</si>
  <si>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</si>
  <si>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</si>
  <si>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</si>
  <si>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</si>
  <si>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</si>
  <si>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</si>
  <si>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</si>
  <si>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</si>
  <si>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</si>
  <si>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</si>
  <si>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</si>
  <si>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</si>
  <si>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</si>
  <si>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</si>
  <si>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</si>
  <si>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</si>
  <si>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</si>
  <si>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</si>
  <si>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</si>
  <si>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</si>
  <si>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</si>
  <si>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</si>
  <si>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</si>
  <si>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</si>
  <si>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</si>
  <si>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</si>
  <si>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</si>
  <si>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</si>
  <si>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</si>
  <si>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</si>
  <si>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</si>
  <si>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</si>
  <si>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</si>
  <si>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</si>
  <si>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</si>
  <si>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</si>
  <si>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</si>
  <si>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</si>
  <si>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</si>
  <si>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</si>
  <si>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</si>
  <si>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</si>
  <si>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</si>
  <si>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</si>
  <si>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</si>
  <si>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</si>
  <si>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</si>
  <si>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</si>
  <si>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</si>
  <si>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</si>
  <si>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</si>
  <si>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</si>
  <si>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</si>
  <si>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</si>
  <si>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</si>
  <si>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</si>
  <si>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</si>
  <si>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</si>
  <si>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</si>
  <si>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</si>
  <si>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</si>
  <si>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</si>
  <si>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</si>
  <si>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</si>
  <si>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</si>
  <si>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</si>
  <si>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</si>
  <si>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</si>
  <si>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</si>
  <si>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</si>
  <si>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</si>
  <si>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</si>
  <si>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</si>
  <si>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</si>
  <si>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</si>
  <si>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</si>
  <si>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</si>
  <si>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</si>
  <si>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</si>
  <si>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</si>
  <si>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</si>
  <si>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</si>
  <si>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</si>
  <si>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</si>
  <si>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</si>
  <si>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</si>
  <si>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</si>
  <si>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</si>
  <si>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</si>
  <si>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</si>
  <si>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</si>
  <si>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</si>
  <si>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</si>
  <si>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</si>
  <si>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</si>
  <si>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</si>
  <si>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</si>
  <si>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</si>
  <si>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</si>
  <si>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</si>
  <si>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</si>
  <si>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</si>
  <si>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</si>
  <si>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</si>
  <si>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</si>
  <si>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</si>
  <si>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</si>
  <si>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</si>
  <si>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</si>
  <si>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</si>
  <si>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</si>
  <si>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</si>
  <si>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</si>
  <si>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</si>
  <si>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</si>
  <si>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</si>
  <si>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</si>
  <si>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</si>
  <si>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</si>
  <si>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</si>
  <si>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</si>
  <si>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</si>
  <si>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</si>
  <si>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</si>
  <si>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</si>
  <si>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</si>
  <si>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</si>
  <si>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</si>
  <si>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</si>
  <si>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</si>
  <si>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</si>
  <si>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</si>
  <si>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</si>
  <si>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</si>
  <si>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</si>
  <si>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</si>
  <si>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</si>
  <si>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</si>
  <si>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</si>
  <si>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</si>
  <si>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</si>
  <si>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</si>
  <si>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</si>
  <si>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</si>
  <si>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</si>
  <si>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</si>
  <si>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</si>
  <si>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</si>
  <si>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</si>
  <si>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</si>
  <si>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</si>
  <si>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</si>
  <si>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</si>
  <si>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</si>
  <si>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</si>
  <si>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</si>
  <si>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</si>
  <si>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</si>
  <si>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</si>
  <si>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</si>
  <si>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</si>
  <si>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</si>
  <si>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</si>
  <si>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</si>
  <si>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</si>
  <si>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</si>
  <si>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</si>
  <si>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</si>
  <si>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</si>
  <si>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</si>
  <si>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</si>
  <si>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</si>
  <si>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</si>
  <si>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</si>
  <si>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</si>
  <si>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</si>
  <si>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</si>
  <si>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</si>
  <si>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</si>
  <si>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</si>
  <si>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</si>
  <si>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</si>
  <si>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</si>
  <si>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</si>
  <si>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</si>
  <si>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</si>
  <si>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</si>
  <si>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</si>
  <si>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</si>
  <si>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</si>
  <si>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</si>
  <si>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</si>
  <si>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</si>
  <si>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</si>
  <si>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</si>
  <si>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</si>
  <si>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</si>
  <si>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</si>
  <si>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</si>
  <si>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</si>
  <si>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</si>
  <si>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</si>
  <si>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</si>
  <si>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</si>
  <si>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</si>
  <si>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</si>
  <si>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</si>
  <si>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</si>
  <si>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</si>
  <si>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</si>
  <si>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</si>
  <si>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</si>
  <si>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</si>
  <si>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</si>
  <si>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</si>
  <si>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</si>
  <si>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</si>
  <si>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</si>
  <si>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</si>
  <si>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</si>
  <si>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</si>
  <si>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</si>
  <si>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</si>
  <si>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</si>
  <si>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</si>
  <si>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</si>
  <si>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</si>
  <si>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</si>
  <si>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</si>
  <si>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</si>
  <si>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</si>
  <si>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</si>
  <si>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</si>
  <si>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</si>
  <si>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</si>
  <si>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</si>
  <si>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</si>
  <si>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</si>
  <si>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</si>
  <si>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</si>
  <si>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</si>
  <si>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</si>
  <si>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</si>
  <si>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</si>
  <si>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</si>
  <si>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</si>
  <si>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</si>
  <si>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</si>
  <si>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</si>
  <si>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</si>
  <si>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</si>
  <si>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</si>
  <si>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</si>
  <si>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</si>
  <si>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</si>
  <si>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</si>
  <si>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</si>
  <si>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</si>
  <si>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</si>
  <si>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</si>
  <si>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</si>
  <si>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</si>
  <si>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</si>
  <si>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</si>
  <si>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</si>
  <si>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</si>
  <si>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</si>
  <si>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</si>
  <si>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</si>
  <si>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</si>
  <si>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</si>
  <si>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</si>
  <si>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</si>
  <si>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</si>
  <si>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</si>
  <si>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</si>
  <si>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</si>
  <si>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</si>
  <si>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</si>
  <si>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</si>
  <si>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</si>
  <si>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</si>
  <si>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</si>
  <si>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</si>
  <si>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</si>
  <si>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</si>
  <si>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</si>
  <si>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</si>
  <si>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</si>
  <si>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</si>
  <si>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</si>
  <si>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</si>
  <si>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</si>
  <si>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</si>
  <si>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</si>
  <si>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</si>
  <si>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</si>
  <si>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</si>
  <si>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</si>
  <si>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</si>
  <si>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</si>
  <si>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</si>
  <si>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</si>
  <si>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</si>
  <si>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</si>
  <si>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</si>
  <si>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</si>
  <si>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</si>
  <si>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</si>
  <si>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</si>
  <si>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</si>
  <si>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</si>
  <si>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</si>
  <si>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</si>
  <si>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</si>
  <si>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</si>
  <si>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</si>
  <si>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</si>
  <si>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</si>
  <si>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</si>
  <si>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</si>
  <si>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</si>
  <si>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</si>
  <si>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</si>
  <si>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</si>
  <si>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</si>
  <si>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</si>
  <si>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</si>
  <si>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</si>
  <si>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</si>
  <si>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</si>
  <si>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</si>
  <si>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</si>
  <si>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</si>
  <si>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</si>
  <si>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</si>
  <si>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</si>
  <si>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</si>
  <si>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</si>
  <si>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</si>
  <si>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</si>
  <si>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</si>
  <si>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</si>
  <si>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</si>
  <si>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</si>
  <si>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</si>
  <si>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</si>
  <si>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</si>
  <si>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</si>
  <si>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</si>
  <si>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</si>
  <si>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</si>
  <si>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</si>
  <si>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</si>
  <si>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</si>
  <si>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</si>
  <si>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</si>
  <si>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</si>
  <si>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</si>
  <si>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</si>
  <si>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</si>
  <si>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</si>
  <si>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</si>
  <si>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</si>
  <si>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</si>
  <si>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</si>
  <si>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</si>
  <si>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</si>
  <si>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</si>
  <si>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</si>
  <si>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</si>
  <si>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</si>
  <si>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</si>
  <si>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</si>
  <si>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</si>
  <si>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</si>
  <si>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</si>
  <si>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</si>
  <si>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</si>
  <si>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</si>
  <si>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</si>
  <si>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</si>
  <si>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</si>
  <si>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</si>
  <si>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</si>
  <si>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</si>
  <si>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</si>
  <si>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</si>
  <si>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</si>
  <si>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</si>
  <si>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</si>
  <si>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</si>
  <si>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</si>
  <si>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</si>
  <si>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</si>
  <si>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</si>
  <si>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</si>
  <si>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</si>
  <si>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</si>
  <si>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</si>
  <si>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</si>
  <si>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</si>
  <si>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</si>
  <si>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</si>
  <si>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</si>
  <si>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</si>
  <si>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</si>
  <si>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</si>
  <si>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</si>
  <si>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</si>
  <si>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</si>
  <si>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</si>
  <si>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</si>
  <si>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</si>
  <si>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</si>
  <si>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</si>
  <si>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</si>
  <si>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</si>
  <si>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</si>
  <si>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</si>
  <si>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</si>
  <si>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</si>
  <si>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</si>
  <si>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</si>
  <si>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</si>
  <si>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</si>
  <si>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</si>
  <si>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</si>
  <si>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</si>
  <si>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</si>
  <si>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</si>
  <si>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</si>
  <si>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</si>
  <si>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</si>
  <si>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</si>
  <si>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</si>
  <si>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</si>
  <si>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</si>
  <si>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</si>
  <si>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</si>
  <si>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</si>
  <si>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</si>
  <si>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</si>
  <si>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</si>
  <si>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</si>
  <si>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</si>
  <si>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</si>
  <si>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</si>
  <si>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</si>
  <si>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</si>
  <si>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</si>
  <si>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</si>
  <si>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</si>
  <si>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</si>
  <si>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</si>
  <si>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</si>
  <si>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</si>
  <si>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</si>
  <si>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</si>
  <si>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</si>
  <si>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</si>
  <si>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</si>
  <si>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</si>
  <si>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</si>
  <si>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</si>
  <si>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</si>
  <si>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</si>
  <si>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</si>
  <si>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</si>
  <si>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</si>
  <si>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</si>
  <si>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</si>
  <si>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</si>
  <si>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</si>
  <si>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</si>
  <si>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</si>
  <si>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</si>
  <si>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</si>
  <si>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</si>
  <si>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</si>
  <si>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</si>
  <si>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</si>
  <si>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</si>
  <si>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</si>
  <si>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</si>
  <si>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</si>
  <si>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</si>
  <si>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</si>
  <si>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</si>
  <si>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</si>
  <si>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</si>
  <si>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</si>
  <si>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</si>
  <si>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</si>
  <si>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</si>
  <si>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</si>
  <si>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</si>
  <si>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</si>
  <si>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</si>
  <si>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</si>
  <si>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</si>
  <si>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</si>
  <si>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</si>
  <si>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</si>
  <si>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</si>
  <si>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</si>
  <si>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</si>
  <si>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</si>
  <si>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</si>
  <si>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</si>
  <si>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</si>
  <si>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</si>
  <si>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</si>
  <si>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</si>
  <si>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</si>
  <si>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</si>
  <si>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</si>
  <si>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</si>
  <si>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</si>
  <si>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</si>
  <si>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</si>
  <si>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</si>
  <si>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</si>
  <si>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</si>
  <si>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</si>
  <si>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</si>
  <si>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</si>
  <si>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</si>
  <si>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</si>
  <si>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</si>
  <si>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</si>
  <si>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</si>
  <si>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</si>
  <si>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</si>
  <si>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</si>
  <si>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</si>
  <si>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</si>
  <si>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</si>
  <si>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</si>
  <si>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</si>
  <si>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</si>
  <si>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</si>
  <si>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</si>
  <si>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</si>
  <si>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</si>
  <si>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</si>
  <si>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</si>
  <si>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</si>
  <si>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</si>
  <si>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</si>
  <si>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</si>
  <si>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</si>
  <si>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</si>
  <si>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</si>
  <si>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</si>
  <si>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</si>
  <si>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</si>
  <si>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</si>
  <si>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</si>
  <si>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</si>
  <si>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</si>
  <si>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</si>
  <si>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</si>
  <si>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</si>
  <si>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</si>
  <si>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</si>
  <si>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</si>
  <si>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</si>
  <si>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</si>
  <si>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</si>
  <si>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</si>
  <si>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</si>
  <si>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</si>
  <si>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</si>
  <si>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</si>
  <si>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</si>
  <si>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</si>
  <si>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</si>
  <si>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</si>
  <si>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</si>
  <si>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</si>
  <si>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</si>
  <si>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</si>
  <si>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</si>
  <si>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</si>
  <si>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</si>
  <si>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</si>
  <si>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</si>
  <si>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</si>
  <si>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</si>
  <si>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</si>
  <si>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</si>
  <si>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</si>
  <si>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</si>
  <si>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</si>
  <si>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</si>
  <si>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</si>
  <si>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</si>
  <si>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</si>
  <si>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</si>
  <si>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</si>
  <si>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</si>
  <si>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</si>
  <si>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</si>
  <si>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</si>
  <si>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</si>
  <si>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</si>
  <si>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</si>
  <si>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</si>
  <si>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</si>
  <si>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</si>
  <si>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</si>
  <si>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</si>
  <si>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</si>
  <si>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</si>
  <si>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</si>
  <si>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</si>
  <si>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</si>
  <si>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</si>
  <si>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</si>
  <si>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</si>
  <si>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</si>
  <si>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</si>
  <si>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</si>
  <si>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</si>
  <si>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</si>
  <si>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</si>
  <si>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</si>
  <si>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</si>
  <si>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</si>
  <si>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</si>
  <si>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</si>
  <si>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</si>
  <si>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</si>
  <si>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</si>
  <si>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</si>
  <si>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</si>
  <si>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</si>
  <si>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</si>
  <si>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</si>
  <si>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</si>
  <si>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</si>
  <si>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</si>
  <si>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</si>
  <si>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</si>
  <si>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</si>
  <si>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</si>
  <si>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</si>
  <si>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</si>
  <si>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</si>
  <si>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</si>
  <si>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</si>
  <si>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</si>
  <si>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</si>
  <si>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</si>
  <si>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</si>
  <si>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</si>
  <si>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</si>
  <si>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</si>
  <si>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</si>
  <si>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</si>
  <si>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</si>
  <si>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</si>
  <si>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</si>
  <si>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</si>
  <si>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</si>
  <si>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</si>
  <si>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</si>
  <si>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</si>
  <si>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</si>
  <si>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</si>
  <si>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</si>
  <si>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</si>
  <si>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</si>
  <si>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</si>
  <si>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</si>
  <si>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</si>
  <si>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</si>
  <si>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</si>
  <si>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</si>
  <si>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</si>
  <si>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</si>
  <si>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</si>
  <si>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</si>
  <si>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</si>
  <si>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</si>
  <si>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</si>
  <si>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</si>
  <si>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</si>
  <si>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</si>
  <si>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</si>
  <si>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</si>
  <si>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</si>
  <si>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</si>
  <si>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</si>
  <si>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</si>
  <si>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</si>
  <si>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</si>
  <si>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</si>
  <si>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</si>
  <si>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</si>
  <si>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</si>
  <si>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</si>
  <si>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</si>
  <si>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</si>
  <si>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</si>
  <si>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</si>
  <si>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</si>
  <si>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</si>
  <si>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</si>
  <si>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</si>
  <si>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</si>
  <si>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</si>
  <si>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</si>
  <si>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</si>
  <si>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</si>
  <si>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</si>
  <si>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</si>
  <si>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</si>
  <si>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</si>
  <si>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</si>
  <si>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</si>
  <si>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</si>
  <si>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</si>
  <si>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</si>
  <si>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</si>
  <si>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</si>
  <si>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</si>
  <si>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</si>
  <si>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</si>
  <si>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</si>
  <si>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</si>
  <si>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</si>
  <si>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</si>
  <si>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</si>
  <si>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</si>
  <si>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</si>
  <si>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</si>
  <si>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</si>
  <si>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</si>
  <si>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</si>
  <si>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</si>
  <si>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</si>
  <si>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</si>
  <si>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</si>
  <si>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</si>
  <si>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</si>
  <si>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</si>
  <si>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</si>
  <si>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</si>
  <si>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</si>
  <si>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</si>
  <si>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</si>
  <si>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</si>
  <si>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</si>
  <si>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</si>
  <si>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</si>
  <si>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</si>
  <si>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</si>
  <si>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</si>
  <si>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</si>
  <si>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</si>
  <si>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</si>
  <si>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</si>
  <si>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</si>
  <si>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</si>
  <si>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</si>
  <si>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</si>
  <si>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</si>
  <si>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</si>
  <si>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</si>
  <si>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</si>
  <si>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</si>
  <si>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</si>
  <si>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</si>
  <si>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</si>
  <si>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</si>
  <si>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</si>
  <si>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</si>
  <si>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</si>
  <si>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</si>
  <si>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</si>
  <si>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</si>
  <si>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</si>
  <si>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</si>
  <si>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</si>
  <si>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</si>
  <si>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</si>
  <si>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</si>
  <si>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</si>
  <si>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</si>
  <si>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</si>
  <si>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</si>
  <si>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</si>
  <si>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</si>
  <si>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</si>
  <si>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</si>
  <si>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</si>
  <si>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</si>
  <si>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</si>
  <si>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</si>
  <si>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</si>
  <si>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</si>
  <si>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</si>
  <si>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</si>
  <si>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</si>
  <si>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</si>
  <si>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</si>
  <si>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</si>
  <si>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</si>
  <si>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</si>
  <si>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</si>
  <si>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</si>
  <si>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</si>
  <si>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</si>
  <si>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</si>
  <si>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</si>
  <si>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</si>
  <si>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</si>
  <si>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</si>
  <si>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</si>
  <si>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</si>
  <si>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</si>
  <si>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</si>
  <si>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</si>
  <si>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</si>
  <si>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</si>
  <si>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</si>
  <si>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</si>
  <si>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</si>
  <si>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</si>
  <si>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</si>
  <si>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</si>
  <si>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</si>
  <si>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</si>
  <si>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</si>
  <si>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</si>
  <si>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</si>
  <si>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</si>
  <si>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</si>
  <si>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</si>
  <si>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</si>
  <si>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</si>
  <si>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</si>
  <si>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</si>
  <si>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</si>
  <si>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</si>
  <si>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</si>
  <si>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</si>
  <si>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</si>
  <si>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</si>
  <si>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</si>
  <si>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</si>
  <si>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</si>
  <si>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</si>
  <si>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</si>
  <si>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</si>
  <si>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</si>
  <si>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</si>
  <si>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</si>
  <si>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</si>
  <si>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</si>
  <si>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</si>
  <si>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</si>
  <si>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</si>
  <si>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</si>
  <si>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</si>
  <si>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</si>
  <si>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</si>
  <si>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</si>
  <si>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</si>
  <si>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</si>
  <si>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</si>
  <si>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</si>
  <si>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</si>
  <si>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</si>
  <si>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</si>
  <si>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</si>
  <si>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</si>
  <si>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</si>
  <si>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</si>
  <si>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</si>
  <si>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</si>
  <si>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</si>
  <si>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</si>
  <si>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</si>
  <si>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</si>
  <si>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</si>
  <si>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</si>
  <si>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</si>
  <si>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</si>
  <si>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</si>
  <si>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</si>
  <si>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</si>
  <si>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</si>
  <si>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</si>
  <si>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</si>
  <si>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</si>
  <si>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</si>
  <si>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</si>
  <si>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</si>
  <si>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</si>
  <si>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</si>
  <si>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</si>
  <si>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</si>
  <si>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</si>
  <si>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</si>
  <si>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</si>
  <si>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</si>
  <si>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</si>
  <si>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</si>
  <si>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</si>
  <si>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</si>
  <si>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</si>
  <si>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</si>
  <si>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</si>
  <si>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</si>
  <si>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</si>
  <si>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</si>
  <si>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</si>
  <si>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</si>
  <si>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</si>
  <si>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</si>
  <si>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</si>
  <si>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</si>
  <si>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</si>
  <si>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</si>
  <si>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</si>
  <si>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</si>
  <si>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</si>
  <si>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</si>
  <si>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</si>
  <si>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</si>
  <si>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</si>
  <si>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</si>
  <si>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</si>
  <si>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</si>
  <si>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</si>
  <si>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</si>
  <si>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</si>
  <si>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</si>
  <si>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</si>
  <si>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</si>
  <si>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</si>
  <si>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</si>
  <si>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</si>
  <si>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</si>
  <si>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</si>
  <si>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</si>
  <si>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</si>
  <si>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</si>
  <si>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</si>
  <si>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</si>
  <si>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</si>
  <si>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</si>
  <si>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</si>
  <si>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</si>
  <si>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</si>
  <si>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</si>
  <si>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</si>
  <si>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</si>
  <si>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</si>
  <si>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</si>
  <si>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</si>
  <si>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</si>
  <si>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</si>
  <si>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</si>
  <si>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</si>
  <si>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</si>
  <si>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</si>
  <si>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</si>
  <si>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</si>
  <si>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</si>
  <si>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</si>
  <si>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</si>
  <si>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</si>
  <si>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</si>
  <si>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</si>
  <si>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</si>
  <si>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</si>
  <si>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</si>
  <si>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</si>
  <si>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</si>
  <si>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</si>
  <si>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</si>
  <si>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</si>
  <si>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</si>
  <si>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</si>
  <si>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</si>
  <si>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</si>
  <si>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</si>
  <si>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</si>
  <si>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</si>
  <si>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</si>
  <si>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</si>
  <si>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</si>
  <si>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</si>
  <si>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</si>
  <si>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</si>
  <si>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</si>
  <si>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</si>
  <si>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</si>
  <si>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</si>
  <si>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</si>
  <si>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</si>
  <si>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</si>
  <si>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</si>
  <si>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</si>
  <si>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</si>
  <si>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</si>
  <si>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</si>
  <si>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</si>
  <si>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</si>
  <si>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</si>
  <si>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</si>
  <si>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</si>
  <si>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</si>
  <si>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</si>
  <si>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</si>
  <si>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</si>
  <si>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</si>
  <si>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</si>
  <si>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</si>
  <si>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</si>
  <si>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</si>
  <si>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</si>
  <si>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</si>
  <si>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</si>
  <si>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</si>
  <si>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</si>
  <si>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</si>
  <si>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</si>
  <si>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</si>
  <si>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</si>
  <si>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</si>
  <si>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</si>
  <si>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</si>
  <si>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</si>
  <si>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</si>
  <si>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</si>
  <si>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</si>
  <si>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</si>
  <si>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</si>
  <si>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</si>
  <si>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</si>
  <si>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</si>
  <si>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</si>
  <si>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</si>
  <si>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</si>
  <si>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</si>
  <si>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</si>
  <si>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</si>
  <si>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</si>
  <si>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</si>
  <si>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</si>
  <si>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</si>
  <si>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</si>
  <si>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</si>
  <si>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</si>
  <si>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</si>
  <si>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</si>
  <si>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</si>
  <si>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</si>
  <si>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</si>
  <si>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</si>
  <si>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</si>
  <si>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</si>
  <si>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</si>
  <si>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</si>
  <si>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</si>
  <si>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</si>
  <si>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</si>
  <si>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</si>
  <si>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</si>
  <si>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</si>
  <si>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</si>
  <si>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</si>
  <si>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</si>
  <si>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</si>
  <si>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</si>
  <si>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</si>
  <si>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</si>
  <si>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</si>
  <si>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</si>
  <si>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</si>
  <si>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</si>
  <si>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</si>
  <si>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</si>
  <si>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</si>
  <si>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</si>
  <si>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</si>
  <si>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</si>
  <si>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</si>
  <si>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</si>
  <si>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</si>
  <si>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</si>
  <si>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</si>
  <si>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</si>
  <si>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</si>
  <si>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</si>
  <si>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</si>
  <si>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</si>
  <si>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</si>
  <si>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</si>
  <si>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</si>
  <si>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</si>
  <si>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</si>
  <si>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</si>
  <si>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</si>
  <si>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</si>
  <si>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</si>
  <si>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</si>
  <si>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</si>
  <si>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</si>
  <si>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</si>
  <si>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</si>
  <si>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</si>
  <si>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</si>
  <si>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</si>
  <si>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</si>
  <si>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</si>
  <si>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</si>
  <si>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</si>
  <si>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</si>
  <si>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</si>
  <si>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</si>
  <si>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</si>
  <si>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</si>
  <si>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</si>
  <si>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</si>
  <si>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</si>
  <si>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</si>
  <si>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</si>
  <si>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</si>
  <si>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</si>
  <si>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</si>
  <si>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</si>
  <si>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</si>
  <si>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</si>
  <si>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</si>
  <si>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</si>
  <si>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</si>
  <si>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</si>
  <si>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</si>
  <si>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</si>
  <si>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</si>
  <si>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</si>
  <si>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</si>
  <si>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</si>
  <si>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</si>
  <si>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</si>
  <si>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</si>
  <si>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</si>
  <si>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</si>
  <si>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</si>
  <si>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</si>
  <si>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</si>
  <si>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</si>
  <si>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</si>
  <si>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</si>
  <si>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</si>
  <si>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</si>
  <si>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</si>
  <si>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</si>
  <si>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</si>
  <si>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</si>
  <si>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</si>
  <si>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</si>
  <si>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</si>
  <si>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</si>
  <si>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</si>
  <si>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</si>
  <si>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</si>
  <si>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</si>
  <si>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</si>
  <si>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</si>
  <si>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</si>
  <si>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</si>
  <si>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</si>
  <si>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</si>
  <si>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</si>
  <si>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</si>
  <si>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</si>
  <si>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</si>
  <si>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</si>
  <si>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</si>
  <si>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</si>
  <si>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</si>
  <si>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</si>
  <si>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</si>
  <si>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</si>
  <si>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</si>
  <si>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</si>
  <si>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</si>
  <si>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</si>
  <si>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</si>
  <si>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</si>
  <si>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</si>
  <si>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</si>
  <si>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</si>
  <si>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</si>
  <si>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</si>
  <si>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</si>
  <si>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</si>
  <si>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</si>
  <si>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</si>
  <si>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</si>
  <si>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</si>
  <si>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</si>
  <si>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</si>
  <si>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</si>
  <si>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</si>
  <si>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</si>
  <si>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</si>
  <si>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</si>
  <si>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</si>
  <si>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</si>
  <si>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</si>
  <si>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</si>
  <si>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</si>
  <si>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</si>
  <si>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</si>
  <si>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</si>
  <si>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</si>
  <si>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</si>
  <si>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</si>
  <si>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</si>
  <si>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</si>
  <si>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</si>
  <si>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</si>
  <si>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</si>
  <si>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</si>
  <si>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</si>
  <si>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</si>
  <si>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</si>
  <si>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</si>
  <si>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</si>
  <si>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</si>
  <si>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</si>
  <si>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</si>
  <si>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</si>
  <si>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</si>
  <si>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</si>
  <si>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</si>
  <si>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</si>
  <si>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</si>
  <si>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</si>
  <si>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</si>
  <si>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</si>
  <si>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</si>
  <si>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</si>
  <si>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</si>
  <si>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</si>
  <si>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</si>
  <si>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</si>
  <si>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</si>
  <si>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</si>
  <si>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</si>
  <si>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</si>
  <si>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</si>
  <si>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</si>
  <si>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</si>
  <si>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</si>
  <si>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</si>
  <si>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</si>
  <si>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</si>
  <si>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</si>
  <si>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</si>
  <si>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</si>
  <si>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</si>
  <si>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</si>
  <si>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</si>
  <si>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</si>
  <si>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</si>
  <si>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</si>
  <si>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</si>
  <si>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</si>
  <si>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</si>
  <si>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</si>
  <si>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</si>
  <si>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</si>
  <si>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</si>
  <si>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</si>
  <si>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</si>
  <si>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</si>
  <si>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</si>
  <si>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</si>
  <si>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</si>
  <si>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</si>
  <si>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</si>
  <si>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</si>
  <si>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</si>
  <si>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</si>
  <si>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</si>
  <si>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</si>
  <si>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</si>
  <si>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</si>
  <si>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</si>
  <si>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</si>
  <si>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</si>
  <si>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</si>
  <si>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</si>
  <si>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</si>
  <si>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</si>
  <si>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</si>
  <si>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</si>
  <si>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</si>
  <si>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</si>
  <si>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</si>
  <si>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</si>
  <si>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</si>
  <si>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</si>
  <si>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</si>
  <si>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</si>
  <si>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</si>
  <si>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</si>
  <si>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</si>
  <si>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</si>
  <si>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</si>
  <si>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</si>
  <si>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</si>
  <si>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</si>
  <si>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</si>
  <si>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</si>
  <si>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</si>
  <si>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</si>
  <si>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</si>
  <si>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</si>
  <si>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</si>
  <si>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</si>
  <si>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</si>
  <si>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</si>
  <si>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</si>
  <si>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</si>
  <si>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</si>
  <si>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</si>
  <si>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</si>
  <si>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</si>
  <si>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</si>
  <si>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</si>
  <si>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</si>
  <si>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</si>
  <si>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</si>
  <si>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</si>
  <si>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</si>
  <si>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</si>
  <si>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</si>
  <si>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</si>
  <si>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</si>
  <si>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</si>
  <si>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</si>
  <si>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</si>
  <si>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</si>
  <si>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</si>
  <si>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</si>
  <si>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</si>
  <si>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</si>
  <si>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</si>
  <si>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</si>
  <si>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</si>
  <si>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</si>
  <si>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</si>
  <si>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</si>
  <si>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</si>
  <si>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</si>
  <si>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</si>
  <si>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</si>
  <si>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</si>
  <si>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</si>
  <si>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</si>
  <si>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</si>
  <si>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</si>
  <si>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</si>
  <si>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</si>
  <si>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</si>
  <si>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</si>
  <si>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</si>
  <si>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</si>
  <si>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</si>
  <si>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</si>
  <si>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</si>
  <si>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</si>
  <si>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</si>
  <si>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</si>
  <si>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</si>
  <si>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</si>
  <si>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</si>
  <si>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</si>
  <si>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</si>
  <si>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</si>
  <si>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</si>
  <si>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</si>
  <si>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</si>
  <si>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</si>
  <si>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</si>
  <si>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</si>
  <si>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</si>
  <si>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</si>
  <si>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</si>
  <si>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</si>
  <si>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</si>
  <si>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</si>
  <si>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</si>
  <si>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</si>
  <si>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</si>
  <si>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</si>
  <si>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</si>
  <si>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</si>
  <si>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</si>
  <si>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</si>
  <si>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</si>
  <si>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</si>
  <si>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</si>
  <si>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</si>
  <si>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</si>
  <si>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</si>
  <si>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</si>
  <si>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</si>
  <si>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</si>
  <si>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</si>
  <si>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</si>
  <si>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</si>
  <si>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</si>
  <si>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</si>
  <si>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</si>
  <si>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</si>
  <si>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</si>
  <si>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</si>
  <si>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</si>
  <si>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</si>
  <si>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</si>
  <si>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</si>
  <si>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</si>
  <si>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</si>
  <si>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</si>
  <si>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</si>
  <si>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</si>
  <si>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</si>
  <si>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</si>
  <si>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</si>
  <si>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</si>
  <si>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</si>
  <si>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</si>
  <si>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</si>
  <si>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</si>
  <si>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</si>
  <si>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</si>
  <si>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</si>
  <si>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</si>
  <si>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</si>
  <si>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</si>
  <si>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</si>
  <si>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</si>
  <si>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</si>
  <si>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</si>
  <si>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</si>
  <si>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</si>
  <si>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</si>
  <si>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</si>
  <si>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</si>
  <si>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</si>
  <si>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</si>
  <si>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</si>
  <si>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</si>
  <si>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</si>
  <si>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</si>
  <si>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</si>
  <si>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</si>
  <si>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</si>
  <si>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</si>
  <si>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</si>
  <si>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</si>
  <si>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</si>
  <si>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</si>
  <si>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</si>
  <si>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</si>
  <si>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</si>
  <si>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</si>
  <si>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</si>
  <si>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</si>
  <si>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</si>
  <si>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</si>
  <si>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</si>
  <si>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</si>
  <si>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</si>
  <si>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</si>
  <si>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</si>
  <si>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</si>
  <si>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</si>
  <si>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</si>
  <si>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</si>
  <si>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</si>
  <si>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</si>
  <si>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</si>
  <si>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</si>
  <si>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</si>
  <si>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</si>
  <si>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</si>
  <si>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</si>
  <si>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</si>
  <si>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</si>
  <si>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</si>
  <si>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</si>
  <si>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</si>
  <si>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</si>
  <si>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</si>
  <si>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</si>
  <si>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</si>
  <si>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</si>
  <si>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</si>
  <si>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</si>
  <si>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</si>
  <si>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</si>
  <si>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</si>
  <si>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</si>
  <si>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</si>
  <si>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</si>
  <si>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</si>
  <si>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</si>
  <si>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</si>
  <si>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</si>
  <si>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</si>
  <si>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</si>
  <si>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</si>
  <si>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</si>
  <si>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</si>
  <si>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</si>
  <si>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</si>
  <si>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</si>
  <si>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</si>
  <si>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</si>
  <si>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</si>
  <si>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</si>
  <si>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</si>
  <si>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</si>
  <si>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</si>
  <si>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</si>
  <si>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</si>
  <si>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</si>
  <si>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</si>
  <si>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</si>
  <si>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</si>
  <si>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</si>
  <si>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</si>
  <si>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</si>
  <si>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</si>
  <si>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</si>
  <si>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</si>
  <si>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</si>
  <si>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</si>
  <si>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</si>
  <si>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</si>
  <si>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</si>
  <si>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</si>
  <si>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</si>
  <si>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</si>
  <si>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</si>
  <si>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</si>
  <si>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</si>
  <si>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</si>
  <si>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</si>
  <si>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</si>
  <si>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</si>
  <si>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</si>
  <si>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</si>
  <si>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</si>
  <si>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</si>
  <si>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</si>
  <si>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</si>
  <si>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</si>
  <si>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</si>
  <si>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</si>
  <si>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</si>
  <si>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</si>
  <si>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</si>
  <si>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</si>
  <si>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</si>
  <si>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</si>
  <si>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</si>
  <si>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</si>
  <si>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</si>
  <si>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</si>
  <si>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</si>
  <si>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</si>
  <si>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</si>
  <si>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</si>
  <si>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</si>
  <si>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</si>
  <si>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</si>
  <si>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</si>
  <si>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</si>
  <si>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</si>
  <si>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</si>
  <si>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</si>
  <si>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</si>
  <si>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</si>
  <si>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</si>
  <si>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</si>
  <si>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</si>
  <si>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</si>
  <si>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</si>
  <si>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</si>
  <si>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</si>
  <si>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</si>
  <si>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</si>
  <si>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</si>
  <si>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</si>
  <si>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</si>
  <si>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</si>
  <si>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</si>
  <si>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</si>
  <si>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</si>
  <si>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</si>
  <si>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</si>
  <si>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</si>
  <si>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</si>
  <si>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</si>
  <si>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</si>
  <si>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</si>
  <si>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</si>
  <si>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</si>
  <si>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</si>
  <si>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</si>
  <si>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</si>
  <si>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</si>
  <si>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</si>
  <si>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</si>
  <si>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</si>
  <si>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</si>
  <si>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</si>
  <si>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</si>
  <si>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</si>
  <si>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</si>
  <si>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</si>
  <si>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</si>
  <si>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</si>
  <si>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</si>
  <si>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</si>
  <si>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</si>
  <si>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</si>
  <si>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</si>
  <si>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</si>
  <si>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</si>
  <si>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</si>
  <si>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</si>
  <si>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</si>
  <si>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</si>
  <si>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</si>
  <si>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</si>
  <si>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</si>
  <si>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</si>
  <si>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</si>
  <si>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</si>
  <si>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</si>
  <si>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</si>
  <si>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</si>
  <si>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</si>
  <si>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</si>
  <si>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</si>
  <si>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</si>
  <si>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</si>
  <si>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</si>
  <si>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</si>
  <si>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</si>
  <si>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</si>
  <si>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</si>
  <si>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</si>
  <si>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</si>
  <si>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</si>
  <si>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</si>
  <si>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</si>
  <si>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</si>
  <si>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</si>
  <si>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</si>
  <si>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</si>
  <si>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</si>
  <si>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</si>
  <si>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</si>
  <si>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</si>
  <si>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</si>
  <si>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</si>
  <si>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</si>
  <si>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</si>
  <si>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</si>
  <si>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</si>
  <si>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</si>
  <si>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</si>
  <si>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</si>
  <si>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</si>
  <si>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</si>
  <si>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</si>
  <si>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</si>
  <si>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</si>
  <si>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</si>
  <si>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</si>
  <si>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</si>
  <si>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</si>
  <si>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</si>
  <si>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</si>
  <si>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</si>
  <si>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</si>
  <si>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</si>
  <si>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</si>
  <si>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</si>
  <si>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</si>
  <si>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</si>
  <si>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</si>
  <si>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</si>
  <si>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</si>
  <si>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</si>
  <si>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</si>
  <si>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</si>
  <si>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</si>
  <si>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</si>
  <si>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</si>
  <si>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</si>
  <si>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</si>
  <si>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</si>
  <si>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</si>
  <si>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</si>
  <si>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</si>
  <si>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</si>
  <si>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</si>
  <si>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</si>
  <si>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</si>
  <si>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</si>
  <si>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</si>
  <si>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</si>
  <si>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</si>
  <si>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</si>
  <si>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</si>
  <si>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</si>
  <si>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</si>
  <si>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</si>
  <si>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</si>
  <si>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</si>
  <si>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</si>
  <si>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</si>
  <si>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</si>
  <si>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</si>
  <si>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</si>
  <si>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</si>
  <si>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</si>
  <si>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</si>
  <si>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</si>
  <si>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</si>
  <si>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</si>
  <si>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</si>
  <si>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</si>
  <si>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</si>
  <si>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</si>
  <si>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</si>
  <si>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</si>
  <si>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</si>
  <si>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</si>
  <si>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</si>
  <si>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</si>
  <si>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</si>
  <si>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</si>
  <si>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</si>
  <si>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</si>
  <si>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</si>
  <si>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</si>
  <si>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</si>
  <si>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</si>
  <si>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</si>
  <si>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</si>
  <si>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</si>
  <si>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</si>
  <si>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</si>
  <si>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</si>
  <si>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</si>
  <si>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</si>
  <si>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</si>
  <si>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</si>
  <si>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</si>
  <si>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</si>
  <si>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</si>
  <si>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</si>
  <si>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</si>
  <si>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</si>
  <si>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</si>
  <si>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</si>
  <si>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</si>
  <si>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</si>
  <si>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</si>
  <si>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</si>
  <si>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</si>
  <si>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</si>
  <si>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</si>
  <si>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</si>
  <si>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</si>
  <si>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</si>
  <si>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</si>
  <si>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</si>
  <si>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</si>
  <si>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</si>
  <si>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</si>
  <si>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</si>
  <si>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</si>
  <si>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</si>
  <si>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</si>
  <si>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</si>
  <si>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</si>
  <si>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</si>
  <si>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</si>
  <si>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</si>
  <si>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</si>
  <si>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</si>
  <si>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</si>
  <si>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</si>
  <si>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</si>
  <si>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</si>
  <si>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</si>
  <si>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</si>
  <si>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</si>
  <si>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</si>
  <si>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</si>
  <si>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</si>
  <si>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</si>
  <si>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</si>
  <si>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</si>
  <si>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</si>
  <si>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</si>
  <si>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</si>
  <si>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</si>
  <si>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</si>
  <si>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</si>
  <si>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</si>
  <si>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</si>
  <si>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</si>
  <si>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</si>
  <si>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</si>
  <si>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</si>
  <si>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</si>
  <si>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</si>
  <si>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</si>
  <si>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</si>
  <si>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</si>
  <si>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</si>
  <si>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</si>
  <si>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</si>
  <si>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</si>
  <si>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</si>
  <si>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</si>
  <si>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</si>
  <si>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</si>
  <si>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</si>
  <si>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</si>
  <si>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</si>
  <si>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</si>
  <si>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</si>
  <si>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</si>
  <si>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</si>
  <si>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</si>
  <si>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</si>
  <si>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</si>
  <si>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</si>
  <si>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</si>
  <si>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</si>
  <si>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</si>
  <si>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</si>
  <si>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</si>
  <si>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</si>
  <si>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</si>
  <si>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</si>
  <si>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</si>
  <si>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</si>
  <si>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</si>
  <si>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</si>
  <si>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</si>
  <si>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</si>
  <si>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</si>
  <si>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</si>
  <si>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</si>
  <si>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</si>
  <si>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</si>
  <si>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</si>
  <si>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</si>
  <si>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</si>
  <si>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</si>
  <si>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</si>
  <si>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</si>
  <si>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</si>
  <si>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</si>
  <si>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</si>
  <si>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</si>
  <si>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</si>
  <si>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</si>
  <si>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</si>
  <si>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</si>
  <si>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</si>
  <si>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</si>
  <si>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</si>
  <si>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</si>
  <si>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</si>
  <si>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</si>
  <si>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</si>
  <si>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</si>
  <si>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</si>
  <si>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</si>
  <si>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</si>
  <si>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</si>
  <si>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</si>
  <si>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</si>
  <si>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</si>
  <si>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</si>
  <si>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</si>
  <si>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</si>
  <si>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</si>
  <si>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</si>
  <si>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</si>
  <si>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</si>
  <si>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</si>
  <si>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</si>
  <si>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</si>
  <si>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</si>
  <si>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</si>
  <si>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</si>
  <si>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</si>
  <si>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</si>
  <si>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</si>
  <si>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</si>
  <si>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</si>
  <si>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</si>
  <si>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</si>
  <si>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</si>
  <si>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</si>
  <si>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</si>
  <si>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</si>
  <si>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</si>
  <si>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</si>
  <si>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</si>
  <si>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</si>
  <si>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</si>
  <si>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</si>
  <si>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</si>
  <si>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</si>
  <si>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</si>
  <si>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</si>
  <si>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</si>
  <si>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</si>
  <si>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</si>
  <si>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</si>
  <si>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</si>
  <si>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</si>
  <si>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</si>
  <si>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</si>
  <si>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</si>
  <si>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</si>
  <si>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</si>
  <si>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</si>
  <si>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</si>
  <si>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</si>
  <si>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</si>
  <si>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</si>
  <si>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</si>
  <si>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</si>
  <si>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</si>
  <si>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</si>
  <si>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</si>
  <si>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</si>
  <si>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</si>
  <si>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</si>
  <si>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</si>
  <si>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</si>
  <si>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</si>
  <si>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</si>
  <si>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</si>
  <si>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</si>
  <si>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</si>
  <si>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</si>
  <si>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</si>
  <si>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</si>
  <si>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</si>
  <si>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</si>
  <si>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</si>
  <si>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</si>
  <si>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</si>
  <si>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</si>
  <si>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</si>
  <si>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</si>
  <si>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</si>
  <si>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</si>
  <si>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</si>
  <si>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</si>
  <si>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</si>
  <si>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</si>
  <si>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</si>
  <si>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</si>
  <si>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</si>
  <si>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</si>
  <si>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</si>
  <si>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</si>
  <si>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</si>
  <si>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</si>
  <si>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</si>
  <si>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</si>
  <si>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</si>
  <si>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</si>
  <si>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</si>
  <si>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</si>
  <si>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</si>
  <si>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</si>
  <si>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</si>
  <si>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</si>
  <si>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</si>
  <si>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</si>
  <si>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</si>
  <si>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</si>
  <si>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</si>
  <si>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</si>
  <si>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</si>
  <si>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</si>
  <si>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</si>
  <si>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</si>
  <si>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</si>
  <si>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</si>
  <si>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</si>
  <si>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</si>
  <si>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</si>
  <si>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</si>
  <si>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</si>
  <si>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</si>
  <si>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</si>
  <si>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</si>
  <si>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</si>
  <si>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</si>
  <si>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</si>
  <si>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</si>
  <si>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</si>
  <si>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</si>
  <si>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</si>
  <si>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</si>
  <si>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</si>
  <si>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</si>
  <si>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</si>
  <si>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</si>
  <si>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</si>
  <si>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</si>
  <si>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</si>
  <si>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</si>
  <si>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</si>
  <si>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</si>
  <si>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</si>
  <si>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</si>
  <si>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</si>
  <si>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</si>
  <si>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</si>
  <si>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</si>
  <si>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</si>
  <si>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</si>
  <si>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</si>
  <si>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</si>
  <si>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</si>
  <si>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</si>
  <si>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</si>
  <si>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</si>
  <si>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</si>
  <si>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</si>
  <si>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</si>
  <si>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</si>
  <si>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</si>
  <si>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</si>
  <si>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</si>
  <si>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</si>
  <si>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</si>
  <si>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</si>
  <si>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</si>
  <si>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</si>
  <si>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</si>
  <si>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</si>
  <si>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</si>
  <si>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</si>
  <si>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</si>
  <si>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</si>
  <si>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</si>
  <si>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</si>
  <si>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</si>
  <si>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</si>
  <si>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</si>
  <si>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</si>
  <si>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</si>
  <si>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</si>
  <si>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</si>
  <si>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</si>
  <si>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</si>
  <si>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</si>
  <si>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</si>
  <si>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</si>
  <si>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</si>
  <si>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</si>
  <si>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</si>
  <si>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</si>
  <si>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</si>
  <si>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</si>
  <si>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</si>
  <si>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</si>
  <si>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</si>
  <si>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</si>
  <si>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</si>
  <si>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</si>
  <si>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</si>
  <si>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</si>
  <si>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</si>
  <si>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</si>
  <si>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</si>
  <si>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</si>
  <si>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</si>
  <si>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</si>
  <si>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</si>
  <si>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</si>
  <si>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</si>
  <si>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</si>
  <si>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</si>
  <si>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</si>
  <si>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</si>
  <si>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</si>
  <si>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</si>
  <si>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</si>
  <si>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</si>
  <si>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</si>
  <si>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</si>
  <si>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</si>
  <si>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</si>
  <si>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</si>
  <si>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</si>
  <si>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</si>
  <si>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</si>
  <si>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</si>
  <si>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</si>
  <si>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</si>
  <si>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</si>
  <si>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</si>
  <si>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</si>
  <si>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</si>
  <si>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</si>
  <si>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</si>
  <si>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</si>
  <si>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</si>
  <si>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</si>
  <si>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</si>
  <si>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</si>
  <si>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</si>
  <si>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</si>
  <si>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</si>
  <si>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</si>
  <si>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</si>
  <si>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</si>
  <si>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</si>
  <si>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</si>
  <si>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</si>
  <si>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</si>
  <si>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</si>
  <si>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</si>
  <si>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</si>
  <si>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</si>
  <si>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</si>
  <si>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</si>
  <si>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</si>
  <si>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</si>
  <si>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</si>
  <si>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</si>
  <si>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</si>
  <si>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</si>
  <si>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</si>
  <si>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</si>
  <si>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</si>
  <si>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</si>
  <si>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</si>
  <si>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</si>
  <si>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</si>
  <si>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</si>
  <si>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</si>
  <si>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</si>
  <si>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</si>
  <si>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</si>
  <si>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</si>
  <si>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</si>
  <si>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</si>
  <si>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</si>
  <si>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</si>
  <si>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</si>
  <si>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</si>
  <si>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</si>
  <si>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</si>
  <si>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</si>
  <si>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</si>
  <si>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</si>
  <si>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</si>
  <si>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</si>
  <si>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</si>
  <si>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</si>
  <si>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</si>
  <si>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</si>
  <si>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</si>
  <si>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</si>
  <si>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</si>
  <si>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</si>
  <si>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</si>
  <si>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</si>
  <si>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</si>
  <si>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</si>
  <si>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</si>
  <si>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</si>
  <si>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</si>
  <si>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</si>
  <si>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</si>
  <si>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</si>
  <si>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</si>
  <si>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</si>
  <si>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</si>
  <si>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</si>
  <si>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</si>
  <si>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</si>
  <si>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</si>
  <si>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</si>
  <si>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</si>
  <si>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</si>
  <si>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</si>
  <si>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</si>
  <si>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</si>
  <si>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</si>
  <si>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</si>
  <si>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</si>
  <si>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</si>
  <si>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</si>
  <si>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</si>
  <si>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</si>
  <si>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</si>
  <si>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</si>
  <si>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</si>
  <si>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</si>
  <si>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</si>
  <si>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</si>
  <si>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</si>
  <si>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</si>
  <si>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</si>
  <si>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</si>
  <si>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</si>
  <si>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</si>
  <si>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</si>
  <si>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</si>
  <si>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</si>
  <si>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</si>
  <si>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</si>
  <si>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</si>
  <si>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</si>
  <si>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</si>
  <si>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</si>
  <si>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</si>
  <si>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</si>
  <si>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</si>
  <si>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</si>
  <si>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</si>
  <si>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</si>
  <si>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</si>
  <si>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</si>
  <si>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</si>
  <si>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</si>
  <si>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</si>
  <si>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</si>
  <si>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</si>
  <si>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</si>
  <si>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</si>
  <si>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</si>
  <si>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</si>
  <si>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</si>
  <si>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</si>
  <si>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</si>
  <si>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</si>
  <si>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</si>
  <si>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</si>
  <si>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</si>
  <si>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</si>
  <si>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</si>
  <si>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</si>
  <si>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</si>
  <si>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</si>
  <si>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</si>
  <si>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</si>
  <si>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</si>
  <si>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</si>
  <si>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</si>
  <si>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</si>
  <si>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</si>
  <si>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</si>
  <si>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</si>
  <si>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</si>
  <si>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</si>
  <si>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</si>
  <si>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</si>
  <si>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</si>
  <si>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</si>
  <si>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</si>
  <si>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</si>
  <si>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</si>
  <si>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</si>
  <si>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</si>
  <si>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</si>
  <si>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</si>
  <si>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</si>
  <si>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</si>
  <si>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</si>
  <si>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</si>
  <si>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</si>
  <si>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</si>
  <si>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</si>
  <si>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</si>
  <si>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</si>
  <si>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</si>
  <si>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</si>
  <si>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</si>
  <si>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</si>
  <si>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</si>
  <si>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</si>
  <si>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</si>
  <si>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</si>
  <si>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</si>
  <si>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</si>
  <si>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</si>
  <si>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</si>
  <si>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</si>
  <si>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</si>
  <si>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</si>
  <si>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</si>
  <si>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</si>
  <si>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</si>
  <si>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</si>
  <si>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</si>
  <si>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</si>
  <si>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</si>
  <si>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</si>
  <si>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</si>
  <si>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</si>
  <si>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</si>
  <si>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</si>
  <si>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</si>
  <si>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</si>
  <si>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</si>
  <si>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</si>
  <si>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</si>
  <si>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</si>
  <si>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</si>
  <si>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</si>
  <si>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</si>
  <si>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</si>
  <si>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</si>
  <si>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</si>
  <si>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</si>
  <si>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</si>
  <si>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</si>
  <si>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</si>
  <si>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</si>
  <si>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</si>
  <si>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</si>
  <si>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</si>
  <si>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</si>
  <si>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</si>
  <si>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</si>
  <si>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</si>
  <si>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</si>
  <si>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</si>
  <si>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</si>
  <si>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</si>
  <si>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</si>
  <si>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</si>
  <si>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</si>
  <si>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</si>
  <si>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</si>
  <si>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</si>
  <si>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</si>
  <si>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</si>
  <si>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</si>
  <si>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</si>
  <si>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</si>
  <si>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</si>
  <si>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</si>
  <si>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</si>
  <si>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</si>
  <si>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</si>
  <si>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</si>
  <si>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</si>
  <si>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</si>
  <si>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</si>
  <si>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</si>
  <si>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</si>
  <si>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</si>
  <si>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</si>
  <si>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</si>
  <si>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</si>
  <si>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</si>
  <si>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</si>
  <si>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</si>
  <si>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</si>
  <si>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</si>
  <si>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</si>
  <si>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</si>
  <si>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</si>
  <si>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</si>
  <si>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</si>
  <si>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</si>
  <si>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</si>
  <si>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</si>
  <si>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</si>
  <si>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</si>
  <si>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</si>
  <si>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</si>
  <si>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</si>
  <si>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</si>
  <si>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</si>
  <si>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</si>
  <si>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</si>
  <si>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</si>
  <si>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</si>
  <si>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</si>
  <si>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</si>
  <si>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</si>
  <si>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</si>
  <si>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</si>
  <si>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</si>
  <si>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</si>
  <si>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</si>
  <si>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</si>
  <si>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</si>
  <si>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</si>
  <si>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</si>
  <si>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</si>
  <si>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</si>
  <si>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</si>
  <si>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</si>
  <si>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</si>
  <si>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</si>
  <si>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</si>
  <si>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</si>
  <si>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</si>
  <si>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</si>
  <si>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</si>
  <si>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</si>
  <si>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</si>
  <si>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</si>
  <si>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</si>
  <si>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</si>
  <si>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</si>
  <si>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</si>
  <si>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</si>
  <si>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</si>
  <si>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</si>
  <si>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</si>
  <si>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</si>
  <si>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</si>
  <si>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</si>
  <si>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</si>
  <si>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</si>
  <si>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</si>
  <si>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</si>
  <si>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</si>
  <si>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</si>
  <si>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</si>
  <si>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</si>
  <si>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</si>
  <si>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</si>
  <si>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</si>
  <si>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</si>
  <si>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</si>
  <si>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</si>
  <si>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</si>
  <si>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</si>
  <si>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</si>
  <si>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</si>
  <si>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</si>
  <si>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</si>
  <si>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</si>
  <si>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</si>
  <si>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</si>
  <si>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</si>
  <si>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</si>
  <si>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</si>
  <si>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</si>
  <si>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</si>
  <si>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</si>
  <si>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</si>
  <si>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</si>
  <si>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</si>
  <si>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</si>
  <si>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</si>
  <si>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</si>
  <si>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</si>
  <si>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</si>
  <si>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</si>
  <si>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</si>
  <si>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</si>
  <si>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</si>
  <si>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</si>
  <si>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</si>
  <si>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</si>
  <si>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</si>
  <si>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</si>
  <si>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</si>
  <si>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</si>
  <si>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</si>
  <si>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</si>
  <si>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</si>
  <si>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</si>
  <si>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</si>
  <si>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</si>
  <si>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</si>
  <si>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</si>
  <si>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</si>
  <si>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</si>
  <si>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</si>
  <si>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</si>
  <si>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</si>
  <si>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</si>
  <si>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</si>
  <si>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</si>
  <si>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</si>
  <si>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</si>
  <si>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</si>
  <si>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</si>
  <si>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</si>
  <si>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</si>
  <si>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</si>
  <si>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</si>
  <si>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</si>
  <si>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</si>
  <si>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</si>
  <si>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</si>
  <si>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</si>
  <si>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</si>
  <si>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</si>
  <si>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</si>
  <si>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</si>
  <si>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</si>
  <si>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</si>
  <si>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</si>
  <si>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</si>
  <si>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</si>
  <si>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</si>
  <si>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</si>
  <si>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</si>
  <si>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</si>
  <si>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</si>
  <si>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</si>
  <si>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</si>
  <si>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</si>
  <si>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</si>
  <si>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</si>
  <si>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</si>
  <si>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</si>
  <si>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</si>
  <si>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</si>
  <si>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</si>
  <si>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</si>
  <si>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</si>
  <si>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</si>
  <si>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</si>
  <si>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</si>
  <si>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</si>
  <si>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</si>
  <si>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</si>
  <si>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</si>
  <si>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</si>
  <si>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</si>
  <si>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</si>
  <si>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</si>
  <si>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</si>
  <si>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</si>
  <si>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</si>
  <si>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</si>
  <si>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</si>
  <si>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</si>
  <si>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</si>
  <si>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</si>
  <si>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</si>
  <si>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</si>
  <si>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</si>
  <si>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</si>
  <si>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</si>
  <si>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</si>
  <si>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</si>
  <si>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</si>
  <si>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</si>
  <si>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</si>
  <si>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</si>
  <si>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</si>
  <si>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</si>
  <si>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</si>
  <si>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</si>
  <si>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</si>
  <si>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</si>
  <si>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</si>
  <si>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</si>
  <si>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</si>
  <si>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</si>
  <si>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</si>
  <si>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</si>
  <si>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</si>
  <si>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</si>
  <si>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</si>
  <si>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</si>
  <si>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</si>
  <si>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</si>
  <si>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</si>
  <si>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</si>
  <si>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</si>
  <si>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</si>
  <si>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</si>
  <si>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</si>
  <si>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</si>
  <si>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</si>
  <si>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</si>
  <si>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</si>
  <si>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</si>
  <si>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</si>
  <si>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</si>
  <si>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</si>
  <si>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</si>
  <si>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</si>
  <si>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</si>
  <si>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</si>
  <si>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</si>
  <si>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</si>
  <si>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</si>
  <si>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</si>
  <si>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</si>
  <si>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</si>
  <si>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</si>
  <si>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</si>
  <si>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</si>
  <si>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</si>
  <si>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</si>
  <si>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</si>
  <si>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</si>
  <si>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</si>
  <si>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</si>
  <si>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</si>
  <si>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</si>
  <si>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</si>
  <si>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</si>
  <si>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</si>
  <si>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</si>
  <si>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</si>
  <si>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</si>
  <si>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</si>
  <si>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</si>
  <si>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</si>
  <si>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</si>
  <si>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</si>
  <si>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</si>
  <si>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</si>
  <si>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</si>
  <si>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</si>
  <si>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</si>
  <si>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</si>
  <si>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</si>
  <si>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</si>
  <si>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</si>
  <si>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</si>
  <si>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</si>
  <si>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</si>
  <si>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</si>
  <si>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</si>
  <si>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</si>
  <si>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</si>
  <si>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</si>
  <si>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</si>
  <si>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</si>
  <si>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</si>
  <si>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</si>
  <si>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</si>
  <si>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</si>
  <si>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</si>
  <si>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</si>
  <si>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</si>
  <si>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</si>
  <si>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</si>
  <si>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</si>
  <si>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</si>
  <si>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</si>
  <si>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</si>
  <si>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</si>
  <si>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</si>
  <si>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</si>
  <si>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</si>
  <si>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</si>
  <si>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</si>
  <si>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</si>
  <si>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</si>
  <si>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</si>
  <si>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</si>
  <si>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</si>
  <si>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</si>
  <si>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</si>
  <si>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</si>
  <si>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</si>
  <si>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</si>
  <si>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</si>
  <si>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</si>
  <si>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</si>
  <si>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</si>
  <si>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</si>
  <si>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</si>
  <si>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</si>
  <si>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</si>
  <si>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</si>
  <si>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</si>
  <si>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</si>
  <si>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</si>
  <si>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</si>
  <si>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</si>
  <si>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</si>
  <si>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</si>
  <si>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</si>
  <si>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</si>
  <si>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</si>
  <si>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</si>
  <si>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</si>
  <si>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</si>
  <si>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</si>
  <si>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</si>
  <si>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</si>
  <si>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</si>
  <si>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</si>
  <si>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</si>
  <si>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</si>
  <si>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</si>
  <si>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</si>
  <si>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</si>
  <si>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</si>
  <si>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</si>
  <si>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</si>
  <si>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</si>
  <si>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</si>
  <si>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</si>
  <si>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</si>
  <si>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</si>
  <si>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</si>
  <si>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</si>
  <si>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</si>
  <si>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</si>
  <si>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</si>
  <si>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</si>
  <si>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</si>
  <si>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</si>
  <si>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</si>
  <si>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</si>
  <si>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</si>
  <si>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</si>
  <si>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</si>
  <si>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</si>
  <si>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</si>
  <si>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</si>
  <si>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</si>
  <si>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</si>
  <si>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</si>
  <si>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</si>
  <si>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</si>
  <si>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</si>
  <si>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</si>
  <si>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</si>
  <si>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</si>
  <si>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</si>
  <si>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</si>
  <si>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</si>
  <si>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</si>
  <si>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</si>
  <si>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</si>
  <si>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</si>
  <si>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</si>
  <si>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</si>
  <si>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</si>
  <si>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</si>
  <si>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</si>
  <si>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</si>
  <si>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</si>
  <si>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</si>
  <si>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</si>
  <si>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</si>
  <si>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</si>
  <si>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</si>
  <si>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</si>
  <si>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</si>
  <si>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</si>
  <si>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</si>
  <si>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</si>
  <si>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</si>
  <si>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</si>
  <si>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</si>
  <si>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</si>
  <si>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</si>
  <si>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</si>
  <si>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</si>
  <si>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</si>
  <si>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</si>
  <si>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</si>
  <si>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</si>
  <si>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</si>
  <si>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</si>
  <si>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</si>
  <si>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</si>
  <si>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</si>
  <si>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</si>
  <si>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</si>
  <si>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</si>
  <si>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</si>
  <si>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</si>
  <si>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</si>
  <si>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</si>
  <si>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</si>
  <si>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</si>
  <si>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</si>
  <si>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</si>
  <si>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</si>
  <si>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</si>
  <si>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</si>
  <si>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</si>
  <si>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</si>
  <si>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</si>
  <si>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</si>
  <si>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</si>
  <si>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</si>
  <si>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</si>
  <si>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</si>
  <si>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</si>
  <si>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</si>
  <si>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</si>
  <si>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</si>
  <si>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</si>
  <si>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</si>
  <si>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</si>
  <si>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</si>
  <si>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</si>
  <si>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</si>
  <si>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</si>
  <si>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</si>
  <si>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</si>
  <si>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</si>
  <si>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</si>
  <si>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</si>
  <si>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</si>
  <si>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</si>
  <si>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</si>
  <si>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</si>
  <si>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</si>
  <si>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</si>
  <si>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</si>
  <si>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</si>
  <si>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</si>
  <si>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</si>
  <si>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</si>
  <si>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</si>
  <si>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</si>
  <si>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</si>
  <si>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</si>
  <si>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</si>
  <si>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</si>
  <si>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</si>
  <si>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</si>
  <si>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</si>
  <si>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</si>
  <si>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</si>
  <si>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</si>
  <si>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</si>
  <si>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</si>
  <si>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</si>
  <si>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</si>
  <si>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</si>
  <si>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</si>
  <si>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</si>
  <si>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</si>
  <si>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</si>
  <si>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</si>
  <si>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</si>
  <si>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</si>
  <si>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</si>
  <si>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</si>
  <si>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</si>
  <si>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</si>
  <si>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</si>
  <si>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</si>
  <si>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</si>
  <si>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</si>
  <si>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</si>
  <si>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</si>
  <si>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</si>
  <si>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</si>
  <si>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</si>
  <si>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</si>
  <si>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</si>
  <si>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</si>
  <si>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</si>
  <si>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</si>
  <si>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</si>
  <si>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</si>
  <si>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</si>
  <si>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</si>
  <si>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</si>
  <si>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</si>
  <si>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</si>
  <si>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</si>
  <si>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</si>
  <si>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</si>
  <si>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</si>
  <si>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</si>
  <si>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</si>
  <si>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</si>
  <si>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</si>
  <si>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</si>
  <si>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</si>
  <si>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</si>
  <si>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</si>
  <si>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</si>
  <si>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</si>
  <si>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</si>
  <si>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</si>
  <si>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</si>
  <si>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</si>
  <si>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</si>
  <si>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</si>
  <si>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</si>
  <si>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</si>
  <si>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</si>
  <si>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</si>
  <si>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</si>
  <si>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</si>
  <si>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</si>
  <si>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</si>
  <si>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</si>
  <si>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</si>
  <si>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</si>
  <si>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</si>
  <si>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</si>
  <si>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</si>
  <si>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</si>
  <si>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</si>
  <si>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</si>
  <si>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</si>
  <si>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</si>
  <si>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</si>
  <si>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</si>
  <si>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</si>
  <si>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</si>
  <si>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</si>
  <si>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</si>
  <si>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</si>
  <si>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</si>
  <si>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</si>
  <si>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</si>
  <si>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</si>
  <si>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</si>
  <si>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</si>
  <si>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</si>
  <si>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</si>
  <si>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</si>
  <si>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</si>
  <si>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</si>
  <si>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</si>
  <si>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</si>
  <si>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</si>
  <si>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</si>
  <si>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</si>
  <si>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</si>
  <si>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</si>
  <si>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</si>
  <si>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</si>
  <si>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</si>
  <si>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</si>
  <si>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</si>
  <si>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</si>
  <si>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</si>
  <si>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</si>
  <si>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</si>
  <si>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</si>
  <si>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</si>
  <si>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</si>
  <si>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</si>
  <si>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</si>
  <si>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</si>
  <si>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</si>
  <si>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</si>
  <si>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</si>
  <si>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</si>
  <si>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</si>
  <si>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</si>
  <si>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</si>
  <si>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</si>
  <si>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</si>
  <si>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</si>
  <si>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</si>
  <si>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</si>
  <si>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</si>
  <si>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</si>
  <si>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</si>
  <si>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</si>
  <si>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</si>
  <si>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</si>
  <si>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</si>
  <si>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</si>
  <si>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</si>
  <si>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</si>
  <si>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</si>
  <si>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</si>
  <si>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</si>
  <si>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</si>
  <si>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</si>
  <si>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</si>
  <si>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</si>
  <si>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</si>
  <si>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</si>
  <si>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</si>
  <si>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</si>
  <si>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</si>
  <si>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</si>
  <si>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</si>
  <si>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</si>
  <si>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</si>
  <si>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</si>
  <si>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</si>
  <si>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</si>
  <si>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</si>
  <si>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</si>
  <si>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</si>
  <si>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</si>
  <si>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</si>
  <si>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</si>
  <si>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</si>
  <si>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</si>
  <si>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</si>
  <si>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</si>
  <si>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</si>
  <si>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</si>
  <si>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</si>
  <si>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</si>
  <si>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</si>
  <si>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</si>
  <si>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</si>
  <si>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</si>
  <si>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</si>
  <si>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</si>
  <si>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</si>
  <si>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</si>
  <si>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</si>
  <si>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</si>
  <si>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</si>
  <si>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</si>
  <si>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</si>
  <si>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</si>
  <si>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</si>
  <si>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</si>
  <si>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</si>
  <si>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</si>
  <si>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</si>
  <si>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</si>
  <si>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</si>
  <si>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</si>
  <si>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</si>
  <si>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</si>
  <si>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</si>
  <si>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</si>
  <si>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</si>
  <si>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</si>
  <si>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</si>
  <si>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</si>
  <si>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</si>
  <si>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</si>
  <si>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</si>
  <si>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</si>
  <si>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</si>
  <si>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</si>
  <si>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</si>
  <si>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</si>
  <si>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</si>
  <si>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</si>
  <si>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</si>
  <si>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</si>
  <si>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</si>
  <si>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</si>
  <si>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</si>
  <si>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</si>
  <si>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</si>
  <si>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</si>
  <si>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</si>
  <si>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</si>
  <si>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</si>
  <si>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</si>
  <si>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</si>
  <si>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</si>
  <si>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</si>
  <si>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</si>
  <si>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</si>
  <si>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</si>
  <si>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</si>
  <si>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</si>
  <si>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</si>
  <si>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</si>
  <si>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</si>
  <si>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</si>
  <si>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</si>
  <si>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</si>
  <si>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</si>
  <si>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</si>
  <si>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</si>
  <si>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</si>
  <si>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</si>
  <si>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</si>
  <si>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</si>
  <si>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</si>
  <si>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</si>
  <si>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</si>
  <si>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</si>
  <si>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</si>
  <si>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</si>
  <si>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</si>
  <si>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</si>
  <si>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</si>
  <si>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</si>
  <si>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</si>
  <si>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</si>
  <si>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</si>
  <si>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</si>
  <si>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</si>
  <si>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</si>
  <si>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</si>
  <si>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</si>
  <si>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</si>
  <si>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</si>
  <si>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</si>
  <si>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</si>
  <si>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</si>
  <si>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</si>
  <si>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</si>
  <si>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</si>
  <si>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</si>
  <si>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</si>
  <si>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</si>
  <si>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</si>
  <si>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</si>
  <si>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</si>
  <si>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</si>
  <si>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</si>
  <si>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</si>
  <si>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</si>
  <si>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</si>
  <si>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</si>
  <si>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</si>
  <si>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</si>
  <si>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</si>
  <si>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</si>
  <si>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</si>
  <si>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</si>
  <si>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</si>
  <si>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</si>
  <si>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</si>
  <si>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</si>
  <si>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</si>
  <si>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</si>
  <si>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</si>
  <si>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</si>
  <si>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</si>
  <si>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</si>
  <si>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</si>
  <si>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</si>
  <si>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</si>
  <si>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</si>
  <si>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</si>
  <si>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</si>
  <si>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</si>
  <si>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</si>
  <si>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</si>
  <si>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</si>
  <si>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</si>
  <si>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</si>
  <si>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</si>
  <si>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</si>
  <si>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</si>
  <si>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</si>
  <si>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</si>
  <si>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</si>
  <si>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</si>
  <si>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</si>
  <si>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</si>
  <si>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</si>
  <si>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</si>
  <si>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</si>
  <si>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</si>
  <si>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</si>
  <si>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</si>
  <si>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</si>
  <si>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</si>
  <si>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</si>
  <si>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</si>
  <si>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</si>
  <si>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</si>
  <si>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</si>
  <si>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</si>
  <si>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</si>
  <si>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</si>
  <si>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</si>
  <si>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</si>
  <si>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</si>
  <si>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</si>
  <si>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</si>
  <si>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</si>
  <si>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</si>
  <si>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</si>
  <si>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</si>
  <si>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</si>
  <si>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</si>
  <si>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</si>
  <si>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</si>
  <si>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</si>
  <si>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</si>
  <si>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</si>
  <si>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</si>
  <si>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</si>
  <si>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</si>
  <si>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</si>
  <si>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</si>
  <si>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</si>
  <si>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</si>
  <si>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</si>
  <si>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</si>
  <si>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</si>
  <si>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</si>
  <si>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</si>
  <si>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</si>
  <si>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</si>
  <si>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</si>
  <si>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</si>
  <si>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</si>
  <si>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</si>
  <si>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</si>
  <si>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</si>
  <si>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</si>
  <si>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</si>
  <si>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</si>
  <si>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</si>
  <si>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</si>
  <si>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</si>
  <si>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</si>
  <si>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</si>
  <si>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</si>
  <si>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</si>
  <si>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</si>
  <si>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</si>
  <si>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</si>
  <si>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</si>
  <si>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</si>
  <si>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</si>
  <si>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</si>
  <si>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</si>
  <si>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</si>
  <si>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</si>
  <si>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</si>
  <si>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</si>
  <si>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</si>
  <si>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</si>
  <si>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</si>
  <si>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</si>
  <si>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</si>
  <si>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</si>
  <si>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</si>
  <si>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</si>
  <si>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</si>
  <si>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</si>
  <si>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</si>
  <si>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</si>
  <si>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</si>
  <si>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</si>
  <si>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</si>
  <si>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</si>
  <si>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</si>
  <si>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</si>
  <si>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</si>
  <si>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</si>
  <si>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</si>
  <si>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</si>
  <si>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</si>
  <si>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</si>
  <si>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</si>
  <si>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</si>
  <si>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</si>
  <si>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</si>
  <si>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</si>
  <si>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</si>
  <si>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</si>
  <si>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</si>
  <si>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</si>
  <si>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</si>
  <si>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</si>
  <si>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</si>
  <si>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</si>
  <si>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</si>
  <si>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</si>
  <si>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</si>
  <si>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</si>
  <si>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</si>
  <si>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</si>
  <si>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</si>
  <si>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</si>
  <si>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</si>
  <si>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</si>
  <si>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</si>
  <si>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</si>
  <si>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</si>
  <si>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</si>
  <si>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</si>
  <si>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</si>
  <si>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</si>
  <si>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</si>
  <si>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</si>
  <si>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</si>
  <si>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</si>
  <si>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</si>
  <si>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</si>
  <si>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</si>
  <si>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</si>
  <si>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</si>
  <si>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</si>
  <si>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</si>
  <si>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</si>
  <si>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</si>
  <si>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</si>
  <si>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</si>
  <si>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</si>
  <si>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</si>
  <si>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</si>
  <si>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</si>
  <si>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</si>
  <si>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</si>
  <si>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</si>
  <si>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</si>
  <si>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</si>
  <si>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</si>
  <si>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</si>
  <si>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</si>
  <si>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</si>
  <si>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</si>
  <si>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</si>
  <si>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</si>
  <si>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</si>
  <si>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</si>
  <si>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</si>
  <si>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</si>
  <si>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</si>
  <si>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</si>
  <si>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</si>
  <si>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</si>
  <si>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</si>
  <si>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</si>
  <si>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</si>
  <si>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</si>
  <si>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</si>
  <si>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</si>
  <si>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</si>
  <si>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</si>
  <si>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</si>
  <si>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</si>
  <si>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</si>
  <si>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</si>
  <si>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</si>
  <si>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</si>
  <si>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</si>
  <si>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</si>
  <si>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</si>
  <si>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</si>
  <si>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</si>
  <si>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</si>
  <si>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</si>
  <si>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</si>
  <si>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</si>
  <si>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</si>
  <si>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</si>
  <si>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</si>
  <si>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</si>
  <si>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</si>
  <si>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</si>
  <si>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</si>
  <si>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</si>
  <si>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</si>
  <si>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</si>
  <si>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</si>
  <si>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</si>
  <si>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</si>
  <si>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</si>
  <si>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</si>
  <si>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</si>
  <si>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</si>
  <si>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</si>
  <si>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</si>
  <si>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</si>
  <si>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</si>
  <si>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</si>
  <si>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</si>
  <si>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</si>
  <si>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</si>
  <si>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</si>
  <si>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</si>
  <si>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</si>
  <si>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</si>
  <si>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</si>
  <si>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</si>
  <si>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</si>
  <si>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</si>
  <si>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</si>
  <si>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</si>
  <si>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</si>
  <si>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</si>
  <si>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</si>
  <si>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</si>
  <si>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</si>
  <si>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</si>
  <si>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</si>
  <si>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</si>
  <si>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</si>
  <si>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</si>
  <si>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</si>
  <si>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</si>
  <si>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</si>
  <si>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</si>
  <si>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</si>
  <si>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</si>
  <si>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</si>
  <si>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</si>
  <si>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</si>
  <si>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</si>
  <si>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</si>
  <si>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</si>
  <si>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</si>
  <si>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</si>
  <si>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</si>
  <si>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</si>
  <si>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</si>
  <si>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</si>
  <si>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</si>
  <si>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</si>
  <si>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</si>
  <si>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</si>
  <si>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</si>
  <si>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</si>
  <si>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</si>
  <si>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</si>
  <si>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</si>
  <si>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</si>
  <si>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</si>
  <si>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</si>
  <si>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</si>
  <si>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</si>
  <si>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</si>
  <si>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</si>
  <si>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</si>
  <si>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</si>
  <si>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</si>
  <si>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</si>
  <si>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</si>
  <si>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</si>
  <si>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</si>
  <si>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</si>
  <si>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</si>
  <si>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</si>
  <si>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</si>
  <si>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</si>
  <si>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</si>
  <si>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</si>
  <si>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</si>
  <si>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</si>
  <si>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</si>
  <si>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</si>
  <si>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</si>
  <si>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</si>
  <si>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</si>
  <si>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</si>
  <si>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</si>
  <si>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</si>
  <si>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</si>
  <si>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</si>
  <si>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</si>
  <si>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</si>
  <si>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</si>
  <si>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</si>
  <si>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</si>
  <si>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</si>
  <si>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</si>
  <si>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</si>
  <si>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</si>
  <si>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</si>
  <si>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</si>
  <si>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</si>
  <si>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</si>
  <si>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</si>
  <si>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</si>
  <si>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</si>
  <si>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</si>
  <si>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</si>
  <si>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</si>
  <si>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</si>
  <si>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</si>
  <si>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</si>
  <si>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</si>
  <si>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</si>
  <si>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</si>
  <si>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</si>
  <si>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</si>
  <si>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</si>
  <si>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</si>
  <si>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</si>
  <si>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</si>
  <si>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</si>
  <si>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</si>
  <si>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</si>
  <si>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</si>
  <si>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</si>
  <si>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</si>
  <si>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</si>
  <si>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</si>
  <si>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</si>
  <si>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</si>
  <si>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</si>
  <si>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</si>
  <si>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</si>
  <si>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</si>
  <si>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</si>
  <si>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</si>
  <si>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</si>
  <si>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</si>
  <si>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</si>
  <si>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</si>
  <si>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</si>
  <si>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</si>
  <si>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</si>
  <si>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</si>
  <si>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</si>
  <si>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</si>
  <si>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</si>
  <si>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</si>
  <si>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</si>
  <si>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</si>
  <si>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</si>
  <si>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</si>
  <si>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</si>
  <si>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</si>
  <si>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</si>
  <si>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</si>
  <si>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</si>
  <si>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</si>
  <si>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</si>
  <si>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</si>
  <si>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</si>
  <si>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</si>
  <si>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</si>
  <si>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</si>
  <si>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</si>
  <si>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</si>
  <si>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</si>
  <si>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</si>
  <si>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</si>
  <si>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</si>
  <si>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</si>
  <si>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</si>
  <si>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</si>
  <si>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</si>
  <si>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</si>
  <si>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</si>
  <si>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</si>
  <si>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</si>
  <si>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</si>
  <si>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</si>
  <si>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</si>
  <si>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</si>
  <si>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</si>
  <si>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</si>
  <si>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</si>
  <si>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</si>
  <si>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</si>
  <si>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</si>
  <si>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</si>
  <si>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</si>
  <si>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</si>
  <si>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</si>
  <si>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</si>
  <si>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</si>
  <si>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</si>
  <si>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</si>
  <si>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</si>
  <si>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</si>
  <si>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</si>
  <si>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</si>
  <si>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</si>
  <si>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</si>
  <si>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</si>
  <si>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</si>
  <si>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</si>
  <si>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</si>
  <si>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</si>
  <si>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</si>
  <si>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</si>
  <si>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</si>
  <si>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</si>
  <si>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</si>
  <si>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</si>
  <si>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</si>
  <si>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</si>
  <si>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</si>
  <si>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</si>
  <si>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</si>
  <si>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</si>
  <si>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</si>
  <si>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</si>
  <si>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</si>
  <si>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</si>
  <si>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</si>
  <si>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</si>
  <si>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</si>
  <si>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</si>
  <si>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</si>
  <si>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</si>
  <si>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</si>
  <si>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</si>
  <si>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</si>
  <si>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</si>
  <si>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</si>
  <si>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</si>
  <si>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</si>
  <si>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</si>
  <si>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</si>
  <si>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</si>
  <si>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</si>
  <si>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</si>
  <si>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</si>
  <si>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</si>
  <si>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</si>
  <si>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</si>
  <si>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</si>
  <si>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</si>
  <si>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</si>
  <si>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</si>
  <si>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</si>
  <si>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</si>
  <si>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</si>
  <si>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</si>
  <si>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</si>
  <si>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</si>
  <si>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</si>
  <si>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</si>
  <si>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</si>
  <si>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</si>
  <si>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</si>
  <si>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</si>
  <si>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</si>
  <si>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</si>
  <si>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</si>
  <si>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</si>
  <si>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</si>
  <si>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</si>
  <si>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</si>
  <si>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</si>
  <si>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</si>
  <si>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</si>
  <si>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</si>
  <si>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</si>
  <si>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</si>
  <si>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</si>
  <si>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</si>
  <si>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</si>
  <si>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</si>
  <si>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</si>
  <si>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</si>
  <si>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</si>
  <si>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</si>
  <si>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</si>
  <si>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</si>
  <si>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</si>
  <si>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</si>
  <si>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</si>
  <si>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</si>
  <si>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</si>
  <si>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</si>
  <si>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</si>
  <si>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</si>
  <si>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</si>
  <si>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</si>
  <si>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</si>
  <si>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</si>
  <si>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</si>
  <si>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</si>
  <si>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</si>
  <si>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</si>
  <si>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</si>
  <si>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</si>
  <si>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</si>
  <si>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</si>
  <si>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</si>
  <si>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</si>
  <si>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</si>
  <si>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</si>
  <si>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</si>
  <si>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</si>
  <si>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</si>
  <si>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</si>
  <si>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</si>
  <si>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</si>
  <si>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</si>
  <si>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</si>
  <si>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</si>
  <si>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</si>
  <si>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</si>
  <si>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</si>
  <si>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</si>
  <si>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</si>
  <si>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</si>
  <si>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</si>
  <si>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</si>
  <si>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</si>
  <si>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</si>
  <si>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</si>
  <si>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</si>
  <si>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</si>
  <si>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</si>
  <si>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</si>
  <si>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</si>
  <si>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</si>
  <si>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</si>
  <si>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</si>
  <si>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</si>
  <si>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</si>
  <si>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</si>
  <si>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</si>
  <si>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</si>
  <si>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</si>
  <si>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</si>
  <si>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</si>
  <si>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</si>
  <si>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</si>
  <si>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</si>
  <si>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</si>
  <si>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</si>
  <si>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</si>
  <si>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</si>
  <si>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</si>
  <si>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</si>
  <si>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</si>
  <si>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</si>
  <si>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</si>
  <si>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</si>
  <si>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</si>
  <si>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</si>
  <si>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</si>
  <si>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</si>
  <si>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</si>
  <si>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</si>
  <si>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</si>
  <si>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</si>
  <si>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</si>
  <si>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</si>
  <si>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</si>
  <si>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</si>
  <si>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</si>
  <si>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</si>
  <si>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</si>
  <si>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</si>
  <si>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</si>
  <si>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</si>
  <si>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</si>
  <si>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</si>
  <si>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</si>
  <si>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</si>
  <si>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</si>
  <si>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</si>
  <si>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</si>
  <si>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</si>
  <si>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</si>
  <si>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</si>
  <si>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</si>
  <si>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</si>
  <si>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</si>
  <si>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</si>
  <si>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</si>
  <si>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</si>
  <si>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</si>
  <si>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</si>
  <si>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</si>
  <si>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</si>
  <si>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</si>
  <si>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</si>
  <si>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</si>
  <si>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</si>
  <si>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</si>
  <si>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</si>
  <si>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</si>
  <si>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</si>
  <si>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</si>
  <si>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</si>
  <si>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</si>
  <si>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</si>
  <si>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</si>
  <si>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</si>
  <si>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</si>
  <si>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</si>
  <si>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</si>
  <si>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</si>
  <si>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</si>
  <si>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</si>
  <si>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</si>
  <si>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</si>
  <si>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</si>
  <si>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</si>
  <si>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</si>
  <si>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</si>
  <si>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</si>
  <si>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</si>
  <si>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</si>
  <si>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</si>
  <si>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</si>
  <si>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</si>
  <si>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</si>
  <si>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</si>
  <si>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</si>
  <si>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</si>
  <si>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</si>
  <si>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</si>
  <si>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</si>
  <si>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</si>
  <si>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</si>
  <si>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</si>
  <si>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</si>
  <si>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</si>
  <si>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</si>
  <si>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</si>
  <si>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</si>
  <si>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</si>
  <si>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</si>
  <si>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</si>
  <si>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</si>
  <si>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</si>
  <si>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</si>
  <si>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</si>
  <si>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</si>
  <si>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</si>
  <si>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</si>
  <si>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</si>
  <si>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</si>
  <si>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</si>
  <si>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</si>
  <si>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</si>
  <si>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</si>
  <si>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</si>
  <si>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</si>
  <si>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</si>
  <si>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</si>
  <si>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</si>
  <si>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</si>
  <si>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</si>
  <si>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</si>
  <si>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</si>
  <si>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</si>
  <si>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</si>
  <si>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</si>
  <si>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</si>
  <si>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</si>
  <si>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</si>
  <si>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</si>
  <si>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</si>
  <si>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</si>
  <si>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</si>
  <si>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</si>
  <si>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</si>
  <si>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</si>
  <si>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</si>
  <si>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</si>
  <si>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</si>
  <si>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</si>
  <si>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</si>
  <si>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</si>
  <si>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</si>
  <si>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</si>
  <si>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</si>
  <si>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</si>
  <si>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</si>
  <si>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</si>
  <si>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</si>
  <si>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</si>
  <si>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</si>
  <si>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</si>
  <si>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</si>
  <si>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</si>
  <si>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</si>
  <si>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</si>
  <si>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</si>
  <si>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</si>
  <si>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</si>
  <si>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</si>
  <si>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</si>
  <si>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</si>
  <si>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</si>
  <si>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</si>
  <si>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</si>
  <si>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</si>
  <si>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</si>
  <si>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</si>
  <si>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</si>
  <si>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</si>
  <si>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</si>
  <si>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</si>
  <si>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</si>
  <si>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</si>
  <si>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</si>
  <si>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</si>
  <si>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</si>
  <si>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</si>
  <si>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</si>
  <si>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</si>
  <si>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</si>
  <si>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</si>
  <si>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</si>
  <si>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</si>
  <si>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</si>
  <si>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</si>
  <si>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</si>
  <si>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</si>
  <si>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</si>
  <si>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</si>
  <si>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</si>
  <si>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</si>
  <si>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</si>
  <si>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</si>
  <si>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</si>
  <si>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</si>
  <si>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</si>
  <si>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</si>
  <si>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</si>
  <si>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</si>
  <si>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</si>
  <si>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</si>
  <si>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</si>
  <si>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</si>
  <si>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</si>
  <si>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</si>
  <si>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</si>
  <si>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</si>
  <si>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</si>
  <si>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</si>
  <si>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</si>
  <si>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</si>
  <si>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</si>
  <si>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</si>
  <si>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</si>
  <si>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</si>
  <si>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</si>
  <si>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</si>
  <si>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</si>
  <si>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</si>
  <si>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</si>
  <si>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</si>
  <si>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</si>
  <si>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</si>
  <si>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</si>
  <si>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</si>
  <si>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</si>
  <si>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</si>
  <si>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</si>
  <si>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</si>
  <si>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</si>
  <si>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</si>
  <si>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</si>
  <si>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</si>
  <si>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</si>
  <si>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</si>
  <si>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</si>
  <si>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</si>
  <si>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</si>
  <si>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</si>
  <si>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</si>
  <si>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</si>
  <si>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</si>
  <si>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</si>
  <si>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</si>
  <si>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</si>
  <si>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</si>
  <si>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</si>
  <si>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</si>
  <si>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</si>
  <si>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</si>
  <si>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</si>
  <si>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</si>
  <si>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</si>
  <si>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</si>
  <si>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</si>
  <si>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</si>
  <si>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</si>
  <si>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</si>
  <si>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</si>
  <si>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</si>
  <si>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</si>
  <si>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</si>
  <si>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</si>
  <si>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</si>
  <si>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</si>
  <si>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</si>
  <si>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</si>
  <si>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</si>
  <si>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</si>
  <si>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</si>
  <si>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</si>
  <si>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</si>
  <si>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</si>
  <si>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</si>
  <si>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</si>
  <si>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</si>
  <si>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</si>
  <si>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</si>
  <si>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</si>
  <si>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</si>
  <si>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</si>
  <si>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</si>
  <si>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</si>
  <si>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</si>
  <si>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</si>
  <si>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</si>
  <si>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</si>
  <si>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</si>
  <si>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</si>
  <si>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</si>
  <si>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</si>
  <si>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</si>
  <si>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</si>
  <si>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</si>
  <si>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</si>
  <si>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</si>
  <si>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</si>
  <si>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</si>
  <si>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</si>
  <si>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</si>
  <si>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</si>
  <si>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</si>
  <si>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</si>
  <si>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</si>
  <si>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</si>
  <si>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</si>
  <si>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</si>
  <si>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</si>
  <si>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</si>
  <si>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</si>
  <si>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</si>
  <si>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</si>
  <si>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</si>
  <si>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</si>
  <si>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</si>
  <si>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</si>
  <si>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</si>
  <si>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</si>
  <si>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</si>
  <si>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</si>
  <si>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</si>
  <si>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</si>
  <si>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</si>
  <si>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</si>
  <si>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</si>
  <si>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</si>
  <si>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</si>
  <si>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</si>
  <si>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</si>
  <si>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</si>
  <si>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</si>
  <si>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</si>
  <si>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</si>
  <si>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</si>
  <si>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</si>
  <si>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</si>
  <si>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</si>
  <si>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</si>
  <si>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</si>
  <si>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</si>
  <si>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</si>
  <si>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</si>
  <si>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</si>
  <si>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</si>
  <si>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</si>
  <si>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</si>
  <si>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</si>
  <si>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</si>
  <si>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</si>
  <si>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</si>
  <si>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</si>
  <si>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</si>
  <si>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</si>
  <si>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</si>
  <si>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</si>
  <si>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</si>
  <si>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</si>
  <si>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</si>
  <si>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</si>
  <si>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</si>
  <si>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</si>
  <si>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</si>
  <si>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</si>
  <si>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</si>
  <si>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</si>
  <si>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</si>
  <si>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</si>
  <si>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</si>
  <si>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</si>
  <si>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</si>
  <si>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</si>
  <si>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</si>
  <si>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</si>
  <si>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</si>
  <si>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</si>
  <si>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</si>
  <si>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</si>
  <si>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</si>
  <si>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</si>
  <si>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</si>
  <si>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</si>
  <si>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</si>
  <si>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</si>
  <si>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</si>
  <si>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</si>
  <si>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</si>
  <si>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</si>
  <si>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</si>
  <si>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</si>
  <si>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</si>
  <si>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</si>
  <si>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</si>
  <si>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</si>
  <si>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</si>
  <si>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</si>
  <si>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</si>
  <si>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</si>
  <si>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</si>
  <si>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</si>
  <si>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</si>
  <si>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</si>
  <si>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</si>
  <si>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</si>
  <si>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</si>
  <si>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</si>
  <si>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</si>
  <si>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</si>
  <si>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</si>
  <si>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</si>
  <si>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</si>
  <si>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</si>
  <si>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</si>
  <si>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</si>
  <si>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</si>
  <si>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</si>
  <si>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</si>
  <si>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</si>
  <si>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</si>
  <si>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</si>
  <si>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</si>
  <si>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</si>
  <si>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</si>
  <si>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</si>
  <si>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</si>
  <si>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</si>
  <si>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</si>
  <si>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</si>
  <si>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</si>
  <si>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</si>
  <si>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</si>
  <si>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</si>
  <si>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</si>
  <si>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</si>
  <si>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</si>
  <si>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</si>
  <si>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</si>
  <si>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</si>
  <si>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</si>
  <si>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</si>
  <si>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</si>
  <si>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</si>
  <si>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</si>
  <si>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</si>
  <si>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</si>
  <si>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</si>
  <si>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</si>
  <si>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</si>
  <si>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</si>
  <si>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</si>
  <si>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</si>
  <si>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</si>
  <si>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</si>
  <si>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</si>
  <si>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</si>
  <si>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</si>
  <si>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</si>
  <si>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</si>
  <si>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</si>
  <si>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</si>
  <si>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</si>
  <si>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</si>
  <si>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</si>
  <si>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</si>
  <si>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</si>
  <si>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</si>
  <si>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</si>
  <si>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</si>
  <si>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</si>
  <si>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</si>
  <si>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</si>
  <si>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</si>
  <si>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</si>
  <si>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</si>
  <si>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</si>
  <si>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</si>
  <si>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</si>
  <si>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</si>
  <si>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</si>
  <si>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</si>
  <si>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</si>
  <si>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</si>
  <si>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</si>
  <si>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</si>
  <si>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</si>
  <si>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</si>
  <si>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</si>
  <si>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</si>
  <si>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</si>
  <si>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</si>
  <si>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</si>
  <si>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</si>
  <si>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</si>
  <si>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</si>
  <si>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</si>
  <si>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</si>
  <si>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</si>
  <si>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</si>
  <si>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</si>
  <si>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</si>
  <si>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</si>
  <si>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</si>
  <si>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</si>
  <si>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</si>
  <si>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</si>
  <si>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</si>
  <si>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</si>
  <si>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</si>
  <si>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</si>
  <si>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</si>
  <si>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</si>
  <si>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</si>
  <si>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</si>
  <si>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</si>
  <si>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</si>
  <si>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</si>
  <si>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</si>
  <si>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</si>
  <si>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</si>
  <si>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</si>
  <si>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</si>
  <si>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</si>
  <si>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</si>
  <si>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</si>
  <si>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</si>
  <si>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</si>
  <si>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</si>
  <si>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</si>
  <si>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</si>
  <si>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</si>
  <si>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</si>
  <si>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</si>
  <si>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</si>
  <si>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</si>
  <si>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</si>
  <si>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</si>
  <si>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</si>
  <si>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</si>
  <si>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</si>
  <si>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</si>
  <si>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</si>
  <si>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</si>
  <si>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</si>
  <si>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</si>
  <si>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</si>
  <si>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</si>
  <si>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</si>
  <si>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</si>
  <si>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</si>
  <si>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</si>
  <si>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</si>
  <si>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</si>
  <si>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</si>
  <si>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</si>
  <si>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</si>
  <si>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</si>
  <si>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</si>
  <si>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</si>
  <si>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</si>
  <si>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</si>
  <si>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</si>
  <si>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</si>
  <si>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</si>
  <si>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</si>
  <si>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</si>
  <si>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</si>
  <si>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</si>
  <si>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</si>
  <si>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</si>
  <si>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</si>
  <si>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</si>
  <si>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</si>
  <si>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</si>
  <si>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</si>
  <si>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</si>
  <si>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</si>
  <si>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</si>
  <si>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</si>
  <si>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</si>
  <si>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</si>
  <si>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</si>
  <si>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</si>
  <si>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</si>
  <si>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</si>
  <si>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</si>
  <si>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</si>
  <si>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</si>
  <si>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</si>
  <si>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</si>
  <si>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</si>
  <si>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</si>
  <si>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</si>
  <si>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</si>
  <si>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</si>
  <si>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</si>
  <si>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</si>
  <si>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</si>
  <si>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</si>
  <si>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</si>
  <si>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</si>
  <si>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</si>
  <si>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</si>
  <si>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</si>
  <si>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</si>
  <si>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</si>
  <si>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</si>
  <si>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</si>
  <si>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</si>
  <si>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</si>
  <si>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</si>
  <si>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</si>
  <si>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</si>
  <si>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</si>
  <si>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</si>
  <si>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</si>
  <si>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</si>
  <si>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</si>
  <si>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</si>
  <si>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</si>
  <si>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</si>
  <si>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</si>
  <si>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</si>
  <si>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</si>
  <si>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</si>
  <si>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</si>
  <si>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</si>
  <si>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</si>
  <si>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</si>
  <si>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</si>
  <si>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</si>
  <si>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</si>
  <si>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</si>
  <si>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</si>
  <si>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</si>
  <si>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</si>
  <si>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</si>
  <si>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</si>
  <si>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</si>
  <si>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</si>
  <si>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</si>
  <si>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</si>
  <si>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</si>
  <si>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</si>
  <si>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</si>
  <si>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</si>
  <si>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</si>
  <si>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</si>
  <si>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</si>
  <si>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</si>
  <si>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</si>
  <si>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</si>
  <si>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</si>
  <si>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</si>
  <si>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</si>
  <si>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</si>
  <si>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</si>
  <si>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</si>
  <si>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</si>
  <si>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</si>
  <si>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</si>
  <si>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</si>
  <si>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</si>
  <si>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</si>
  <si>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</si>
  <si>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</si>
  <si>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</si>
  <si>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</si>
  <si>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</si>
  <si>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</si>
  <si>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</si>
  <si>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</si>
  <si>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</si>
  <si>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</si>
  <si>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</si>
  <si>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</si>
  <si>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</si>
  <si>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</si>
  <si>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</si>
  <si>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</si>
  <si>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</si>
  <si>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</si>
  <si>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</si>
  <si>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</si>
  <si>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</si>
  <si>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</si>
  <si>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</si>
  <si>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</si>
  <si>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</si>
  <si>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</si>
  <si>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</si>
  <si>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</si>
  <si>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</si>
  <si>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</si>
  <si>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</si>
  <si>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</si>
  <si>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</si>
  <si>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</si>
  <si>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</si>
  <si>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</si>
  <si>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</si>
  <si>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</si>
  <si>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</si>
  <si>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</si>
  <si>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</si>
  <si>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</si>
  <si>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</si>
  <si>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</si>
  <si>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</si>
  <si>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</si>
  <si>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</si>
  <si>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</si>
  <si>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</si>
  <si>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</si>
  <si>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</si>
  <si>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</si>
  <si>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</si>
  <si>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</si>
  <si>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</si>
  <si>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</si>
  <si>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</si>
  <si>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</si>
  <si>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</si>
  <si>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</si>
  <si>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</si>
  <si>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</si>
  <si>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</si>
  <si>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</si>
  <si>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</si>
  <si>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</si>
  <si>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</si>
  <si>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</si>
  <si>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</si>
  <si>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</si>
  <si>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</si>
  <si>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</si>
  <si>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</si>
  <si>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</si>
  <si>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</si>
  <si>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</si>
  <si>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</si>
  <si>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</si>
  <si>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</si>
  <si>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</si>
  <si>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</si>
  <si>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</si>
  <si>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</si>
  <si>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</si>
  <si>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</si>
  <si>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</si>
  <si>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</si>
  <si>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</si>
  <si>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</si>
  <si>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</si>
  <si>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</si>
  <si>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</si>
  <si>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</si>
  <si>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</si>
  <si>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</si>
  <si>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</si>
  <si>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</si>
  <si>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</si>
  <si>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</si>
  <si>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</si>
  <si>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</si>
  <si>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</si>
  <si>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</si>
  <si>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</si>
  <si>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</si>
  <si>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</si>
  <si>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</si>
  <si>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</si>
  <si>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</si>
  <si>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</si>
  <si>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</si>
  <si>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</si>
  <si>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</si>
  <si>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</si>
  <si>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</si>
  <si>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</si>
  <si>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</si>
  <si>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</si>
  <si>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</si>
  <si>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</si>
  <si>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</si>
  <si>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</si>
  <si>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</si>
  <si>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</si>
  <si>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</si>
  <si>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</si>
  <si>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</si>
  <si>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</si>
  <si>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</si>
  <si>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</si>
  <si>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</si>
  <si>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</si>
  <si>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</si>
  <si>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</si>
  <si>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</si>
  <si>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</si>
  <si>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</si>
  <si>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</si>
  <si>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</si>
  <si>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</si>
  <si>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</si>
  <si>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</si>
  <si>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</si>
  <si>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</si>
  <si>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</si>
  <si>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</si>
  <si>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</si>
  <si>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</si>
  <si>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</si>
  <si>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</si>
  <si>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</si>
  <si>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</si>
  <si>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</si>
  <si>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</si>
  <si>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</si>
  <si>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</si>
  <si>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</si>
  <si>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</si>
  <si>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</si>
  <si>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</si>
  <si>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</si>
  <si>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</si>
  <si>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</si>
  <si>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</si>
  <si>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</si>
  <si>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</si>
  <si>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</si>
  <si>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</si>
  <si>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</si>
  <si>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</si>
  <si>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</si>
  <si>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</si>
  <si>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</si>
  <si>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</si>
  <si>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</si>
  <si>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</si>
  <si>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</si>
  <si>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</si>
  <si>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</si>
  <si>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</si>
  <si>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</si>
  <si>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</si>
  <si>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</si>
  <si>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</si>
  <si>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</si>
  <si>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</si>
  <si>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</si>
  <si>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</si>
  <si>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</si>
  <si>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</si>
  <si>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</si>
  <si>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</si>
  <si>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</si>
  <si>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</si>
  <si>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</si>
  <si>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</si>
  <si>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</si>
  <si>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</si>
  <si>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</si>
  <si>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</si>
  <si>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</si>
  <si>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</si>
  <si>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</si>
  <si>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</si>
  <si>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</si>
  <si>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</si>
  <si>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</si>
  <si>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</si>
  <si>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</si>
  <si>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</si>
  <si>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</si>
  <si>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</si>
  <si>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</si>
  <si>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</si>
  <si>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</si>
  <si>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</si>
  <si>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</si>
  <si>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</si>
  <si>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</si>
  <si>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</si>
  <si>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</si>
  <si>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</si>
  <si>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</si>
  <si>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</si>
  <si>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</si>
  <si>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</si>
  <si>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</si>
  <si>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</si>
  <si>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</si>
  <si>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</si>
  <si>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</si>
  <si>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</si>
  <si>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</si>
  <si>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</si>
  <si>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</si>
  <si>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</si>
  <si>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</si>
  <si>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</si>
  <si>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</si>
  <si>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</si>
  <si>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</si>
  <si>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</si>
  <si>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</si>
  <si>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</si>
  <si>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</si>
  <si>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</si>
  <si>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</si>
  <si>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</si>
  <si>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</si>
  <si>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</si>
  <si>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</si>
  <si>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</si>
  <si>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</si>
  <si>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</si>
  <si>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</si>
  <si>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</si>
  <si>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</si>
  <si>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</si>
  <si>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</si>
  <si>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</si>
  <si>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</si>
  <si>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</si>
  <si>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</si>
  <si>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</si>
  <si>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</si>
  <si>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</si>
  <si>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</si>
  <si>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</si>
  <si>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</si>
  <si>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</si>
  <si>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</si>
  <si>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</si>
  <si>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</si>
  <si>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</si>
  <si>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</si>
  <si>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</si>
  <si>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</si>
  <si>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</si>
  <si>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</si>
  <si>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</si>
  <si>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</si>
  <si>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</si>
  <si>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</si>
  <si>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</si>
  <si>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</si>
  <si>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</si>
  <si>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</si>
  <si>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</si>
  <si>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</si>
  <si>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</si>
  <si>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</si>
  <si>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</si>
  <si>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</si>
  <si>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</si>
  <si>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</si>
  <si>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</si>
  <si>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</si>
  <si>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</si>
  <si>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</si>
  <si>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</si>
  <si>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</si>
  <si>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</si>
  <si>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</si>
  <si>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</si>
  <si>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</si>
  <si>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</si>
  <si>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</si>
  <si>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</si>
  <si>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</si>
  <si>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</si>
  <si>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</si>
  <si>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</si>
  <si>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</si>
  <si>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</si>
  <si>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</si>
  <si>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</si>
  <si>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</si>
  <si>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</si>
  <si>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</si>
  <si>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</si>
  <si>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</si>
  <si>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</si>
  <si>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</si>
  <si>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</si>
  <si>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</si>
  <si>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</si>
  <si>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</si>
  <si>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</si>
  <si>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</si>
  <si>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</si>
  <si>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</si>
  <si>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</si>
  <si>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</si>
  <si>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</si>
  <si>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</si>
  <si>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</si>
  <si>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</si>
  <si>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</si>
  <si>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</si>
  <si>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</si>
  <si>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</si>
  <si>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</si>
  <si>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</si>
  <si>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</si>
  <si>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</si>
  <si>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</si>
  <si>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</si>
  <si>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</si>
  <si>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</si>
  <si>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</si>
  <si>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</si>
  <si>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</si>
  <si>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</si>
  <si>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</si>
  <si>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</si>
  <si>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</si>
  <si>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</si>
  <si>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</si>
  <si>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</si>
  <si>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</si>
  <si>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</si>
  <si>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</si>
  <si>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</si>
  <si>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</si>
  <si>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</si>
  <si>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</si>
  <si>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</si>
  <si>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</si>
  <si>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</si>
  <si>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</si>
  <si>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</si>
  <si>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</si>
  <si>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</si>
  <si>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</si>
  <si>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</si>
  <si>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</si>
  <si>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</si>
  <si>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</si>
  <si>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</si>
  <si>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</si>
  <si>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</si>
  <si>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</si>
  <si>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</si>
  <si>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</si>
  <si>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</si>
  <si>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</si>
  <si>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</si>
  <si>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</si>
  <si>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</si>
  <si>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</si>
  <si>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</si>
  <si>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</si>
  <si>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</si>
  <si>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</si>
  <si>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</si>
  <si>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</si>
  <si>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</si>
  <si>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</si>
  <si>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</si>
  <si>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</si>
  <si>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</si>
  <si>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</si>
  <si>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</si>
  <si>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</si>
  <si>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</si>
  <si>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</si>
  <si>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</si>
  <si>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</si>
  <si>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</si>
  <si>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</si>
  <si>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</si>
  <si>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</si>
  <si>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</si>
  <si>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</si>
  <si>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</si>
  <si>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</si>
  <si>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</si>
  <si>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</si>
  <si>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</si>
  <si>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</si>
  <si>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</si>
  <si>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</si>
  <si>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</si>
  <si>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</si>
  <si>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</si>
  <si>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</si>
  <si>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</si>
  <si>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</si>
  <si>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</si>
  <si>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</si>
  <si>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</si>
  <si>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</si>
  <si>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</si>
  <si>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</si>
  <si>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</si>
  <si>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</si>
  <si>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</si>
  <si>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</si>
  <si>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</si>
  <si>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</si>
  <si>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</si>
  <si>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</si>
  <si>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</si>
  <si>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</si>
  <si>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</si>
  <si>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</si>
  <si>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</si>
  <si>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</si>
  <si>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</si>
  <si>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</si>
  <si>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</si>
  <si>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</si>
  <si>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</si>
  <si>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</si>
  <si>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</si>
  <si>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</si>
  <si>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</si>
  <si>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</si>
  <si>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</si>
  <si>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</si>
  <si>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</si>
  <si>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</si>
  <si>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</si>
  <si>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</si>
  <si>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</si>
  <si>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</si>
  <si>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</si>
  <si>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</si>
  <si>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</si>
  <si>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</si>
  <si>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</si>
  <si>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</si>
  <si>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</si>
  <si>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</si>
  <si>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</si>
  <si>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</si>
  <si>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</si>
  <si>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</si>
  <si>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</si>
  <si>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</si>
  <si>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</si>
  <si>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</si>
  <si>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</si>
  <si>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</si>
  <si>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</si>
  <si>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</si>
  <si>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</si>
  <si>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</si>
  <si>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</si>
  <si>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</si>
  <si>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</si>
  <si>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</si>
  <si>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</si>
  <si>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</si>
  <si>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</si>
  <si>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</si>
  <si>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</si>
  <si>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</si>
  <si>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</si>
  <si>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</si>
  <si>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</si>
  <si>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</si>
  <si>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</si>
  <si>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</si>
  <si>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</si>
  <si>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</si>
  <si>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</si>
  <si>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</si>
  <si>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</si>
  <si>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</si>
  <si>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</si>
  <si>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</si>
  <si>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</si>
  <si>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</si>
  <si>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</si>
  <si>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</si>
  <si>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</si>
  <si>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</si>
  <si>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</si>
  <si>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</si>
  <si>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</si>
  <si>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</si>
  <si>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</si>
  <si>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</si>
  <si>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</si>
  <si>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</si>
  <si>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</si>
  <si>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</si>
  <si>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</si>
  <si>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</si>
  <si>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</si>
  <si>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</si>
  <si>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</si>
  <si>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</si>
  <si>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</si>
  <si>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</si>
  <si>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</si>
  <si>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</si>
  <si>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</si>
  <si>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</si>
  <si>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</si>
  <si>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</si>
  <si>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</si>
  <si>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</si>
  <si>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</si>
  <si>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</si>
  <si>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</si>
  <si>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</si>
  <si>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</si>
  <si>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</si>
  <si>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</si>
  <si>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</si>
  <si>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</si>
  <si>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</si>
  <si>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</si>
  <si>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</si>
  <si>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</si>
  <si>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</si>
  <si>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</si>
  <si>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</si>
  <si>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</si>
  <si>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</si>
  <si>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</si>
  <si>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</si>
  <si>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</si>
  <si>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</si>
  <si>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</si>
  <si>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</si>
  <si>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</si>
  <si>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</si>
  <si>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</si>
  <si>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</si>
  <si>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</si>
  <si>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</si>
  <si>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</si>
  <si>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</si>
  <si>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</si>
  <si>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</si>
  <si>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</si>
  <si>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</si>
  <si>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</si>
  <si>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</si>
  <si>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</si>
  <si>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</si>
  <si>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</si>
  <si>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</si>
  <si>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</si>
  <si>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</si>
  <si>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</si>
  <si>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</si>
  <si>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</si>
  <si>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</si>
  <si>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</si>
  <si>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</si>
  <si>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</si>
  <si>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</si>
  <si>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</si>
  <si>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</si>
  <si>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</si>
  <si>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</si>
  <si>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</si>
  <si>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</si>
  <si>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</si>
  <si>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</si>
  <si>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</si>
  <si>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</si>
  <si>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</si>
  <si>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</si>
  <si>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</si>
  <si>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</si>
  <si>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</si>
  <si>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</si>
  <si>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</si>
  <si>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</si>
  <si>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</si>
  <si>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</si>
  <si>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</si>
  <si>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</si>
  <si>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</si>
  <si>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</si>
  <si>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</si>
  <si>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</si>
  <si>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</si>
  <si>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</si>
  <si>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</si>
  <si>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</si>
  <si>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</si>
  <si>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</si>
  <si>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</si>
  <si>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</si>
  <si>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</si>
  <si>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</si>
  <si>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</si>
  <si>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</si>
  <si>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</si>
  <si>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</si>
  <si>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</si>
  <si>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</si>
  <si>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</si>
  <si>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</si>
  <si>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</si>
  <si>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</si>
  <si>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</si>
  <si>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</si>
  <si>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</si>
  <si>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</si>
  <si>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</si>
  <si>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</si>
  <si>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</si>
  <si>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</si>
  <si>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</si>
  <si>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</si>
  <si>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</si>
  <si>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</si>
  <si>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</si>
  <si>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</si>
  <si>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</si>
  <si>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</si>
  <si>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</si>
  <si>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</si>
  <si>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</si>
  <si>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</si>
  <si>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</si>
  <si>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</si>
  <si>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</si>
  <si>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</si>
  <si>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</si>
  <si>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</si>
  <si>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</si>
  <si>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</si>
  <si>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</si>
  <si>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</si>
  <si>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</si>
  <si>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</si>
  <si>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</si>
  <si>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</si>
  <si>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</si>
  <si>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</si>
  <si>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</si>
  <si>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</si>
  <si>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</si>
  <si>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</si>
  <si>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</si>
  <si>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</si>
  <si>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</si>
  <si>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</si>
  <si>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</si>
  <si>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</si>
  <si>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</si>
  <si>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</si>
  <si>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</si>
  <si>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</si>
  <si>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</si>
  <si>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</si>
  <si>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</si>
  <si>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</si>
  <si>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</si>
  <si>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</si>
  <si>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</si>
  <si>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</si>
  <si>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</si>
  <si>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</si>
  <si>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</si>
  <si>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</si>
  <si>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</si>
  <si>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</si>
  <si>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</si>
  <si>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</si>
  <si>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</si>
  <si>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</si>
  <si>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</si>
  <si>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</si>
  <si>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</si>
  <si>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</si>
  <si>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</si>
  <si>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</si>
  <si>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</si>
  <si>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</si>
  <si>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</si>
  <si>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</si>
  <si>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</si>
  <si>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</si>
  <si>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</si>
  <si>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</si>
  <si>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</si>
  <si>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</si>
  <si>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</si>
  <si>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</si>
  <si>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</si>
  <si>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</si>
  <si>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</si>
  <si>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</si>
  <si>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</si>
  <si>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</si>
  <si>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</si>
  <si>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</si>
  <si>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</si>
  <si>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</si>
  <si>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</si>
  <si>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</si>
  <si>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</si>
  <si>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</si>
  <si>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</si>
  <si>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</si>
  <si>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</si>
  <si>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</si>
  <si>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</si>
  <si>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</si>
  <si>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</si>
  <si>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</si>
  <si>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</si>
  <si>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</si>
  <si>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</si>
  <si>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</si>
  <si>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</si>
  <si>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</si>
  <si>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</si>
  <si>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</si>
  <si>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</si>
  <si>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</si>
  <si>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</si>
  <si>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</si>
  <si>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</si>
  <si>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</si>
  <si>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</si>
  <si>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</si>
  <si>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</si>
  <si>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</si>
  <si>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</si>
  <si>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</si>
  <si>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</si>
  <si>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</si>
  <si>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</si>
  <si>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</si>
  <si>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</si>
  <si>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</si>
  <si>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</si>
  <si>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</si>
  <si>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</si>
  <si>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</si>
  <si>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</si>
  <si>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</si>
  <si>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</si>
  <si>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</si>
  <si>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</si>
  <si>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</si>
  <si>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</si>
  <si>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</si>
  <si>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</si>
  <si>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</si>
  <si>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</si>
  <si>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</si>
  <si>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</si>
  <si>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</si>
  <si>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</si>
  <si>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</si>
  <si>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</si>
  <si>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</si>
  <si>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</si>
  <si>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</si>
  <si>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</si>
  <si>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</si>
  <si>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</si>
  <si>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</si>
  <si>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</si>
  <si>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</si>
  <si>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</si>
  <si>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</si>
  <si>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</si>
  <si>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</si>
  <si>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</si>
  <si>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</si>
  <si>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</si>
  <si>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</si>
  <si>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</si>
  <si>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</si>
  <si>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</si>
  <si>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</si>
  <si>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</si>
  <si>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</si>
  <si>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</si>
  <si>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</si>
  <si>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</si>
  <si>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</si>
  <si>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</si>
  <si>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</si>
  <si>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</si>
  <si>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</si>
  <si>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</si>
  <si>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</si>
  <si>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</si>
  <si>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</si>
  <si>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</si>
  <si>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</si>
  <si>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</si>
  <si>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</si>
  <si>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</si>
  <si>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</si>
  <si>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</si>
  <si>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</si>
  <si>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</si>
  <si>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</si>
  <si>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</si>
  <si>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</si>
  <si>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</si>
  <si>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</si>
  <si>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</si>
  <si>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</si>
  <si>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</si>
  <si>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</si>
  <si>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</si>
  <si>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</si>
  <si>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</si>
  <si>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</si>
  <si>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</si>
  <si>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</si>
  <si>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</si>
  <si>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</si>
  <si>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</si>
  <si>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</si>
  <si>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</si>
  <si>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</si>
  <si>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</si>
  <si>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</si>
  <si>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</si>
  <si>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</si>
  <si>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</si>
  <si>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</si>
  <si>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</si>
  <si>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</si>
  <si>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</si>
  <si>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</si>
  <si>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</si>
  <si>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</si>
  <si>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</si>
  <si>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</si>
  <si>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</si>
  <si>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</si>
  <si>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</si>
  <si>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</si>
  <si>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</si>
  <si>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</si>
  <si>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</si>
  <si>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</si>
  <si>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</si>
  <si>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</si>
  <si>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</si>
  <si>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</si>
  <si>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</si>
  <si>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</si>
  <si>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</si>
  <si>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</si>
  <si>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</si>
  <si>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</si>
  <si>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</si>
  <si>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</si>
  <si>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</si>
  <si>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</si>
  <si>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</si>
  <si>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</si>
  <si>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</si>
  <si>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</si>
  <si>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</si>
  <si>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</si>
  <si>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</si>
  <si>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</si>
  <si>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</si>
  <si>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</si>
  <si>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</si>
  <si>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</si>
  <si>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</si>
  <si>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</si>
  <si>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</si>
  <si>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</si>
  <si>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</si>
  <si>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</si>
  <si>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</si>
  <si>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</si>
  <si>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</si>
  <si>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</si>
  <si>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</si>
  <si>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</si>
  <si>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</si>
  <si>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</si>
  <si>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</si>
  <si>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</si>
  <si>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</si>
  <si>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</si>
  <si>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</si>
  <si>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</si>
  <si>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</si>
  <si>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</si>
  <si>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</si>
  <si>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</si>
  <si>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</si>
  <si>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</si>
  <si>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</si>
  <si>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</si>
  <si>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</si>
  <si>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</si>
  <si>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</si>
  <si>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</si>
  <si>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</si>
  <si>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</si>
  <si>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</si>
  <si>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</si>
  <si>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</si>
  <si>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</si>
  <si>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</si>
  <si>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</si>
  <si>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</si>
  <si>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</si>
  <si>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</si>
  <si>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</si>
  <si>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</si>
  <si>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</si>
  <si>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</si>
  <si>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</si>
  <si>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</si>
  <si>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</si>
  <si>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</si>
  <si>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</si>
  <si>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</si>
  <si>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</si>
  <si>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</si>
  <si>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</si>
  <si>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</si>
  <si>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</si>
  <si>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</si>
  <si>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</si>
  <si>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</si>
  <si>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</si>
  <si>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</si>
  <si>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</si>
  <si>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</si>
  <si>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</si>
  <si>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</si>
  <si>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</si>
  <si>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</si>
  <si>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</si>
  <si>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</si>
  <si>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</si>
  <si>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</si>
  <si>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</si>
  <si>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</si>
  <si>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</si>
  <si>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</si>
  <si>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</si>
  <si>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</si>
  <si>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</si>
  <si>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</si>
  <si>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</si>
  <si>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</si>
  <si>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</si>
  <si>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</si>
  <si>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</si>
  <si>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</si>
  <si>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</si>
  <si>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</si>
  <si>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</si>
  <si>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</si>
  <si>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</si>
  <si>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</si>
  <si>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</si>
  <si>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</si>
  <si>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</si>
  <si>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</si>
  <si>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</si>
  <si>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</si>
  <si>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</si>
  <si>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</si>
  <si>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</si>
  <si>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</si>
  <si>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</si>
  <si>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</si>
  <si>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</si>
  <si>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</si>
  <si>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</si>
  <si>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</si>
  <si>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</si>
  <si>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</si>
  <si>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</si>
  <si>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</si>
  <si>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</si>
  <si>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</si>
  <si>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</si>
  <si>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</si>
  <si>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</si>
  <si>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</si>
  <si>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</si>
  <si>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</si>
  <si>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</si>
  <si>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</si>
  <si>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</si>
  <si>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</si>
  <si>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</si>
  <si>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</si>
  <si>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</si>
  <si>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</si>
  <si>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</si>
  <si>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</si>
  <si>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</si>
  <si>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</si>
  <si>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</si>
  <si>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</si>
  <si>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</si>
  <si>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</si>
  <si>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</si>
  <si>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</si>
  <si>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</si>
  <si>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</si>
  <si>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</si>
  <si>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</si>
  <si>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</si>
  <si>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</si>
  <si>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</si>
  <si>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</si>
  <si>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</si>
  <si>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</si>
  <si>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</si>
  <si>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</si>
  <si>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</si>
  <si>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</si>
  <si>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</si>
  <si>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</si>
  <si>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</si>
  <si>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</si>
  <si>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</si>
  <si>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</si>
  <si>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</si>
  <si>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</si>
  <si>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</si>
  <si>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</si>
  <si>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</si>
  <si>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</si>
  <si>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</si>
  <si>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</si>
  <si>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</si>
  <si>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</si>
  <si>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</si>
  <si>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</si>
  <si>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</si>
  <si>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</si>
  <si>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</si>
  <si>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</si>
  <si>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</si>
  <si>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</si>
  <si>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</si>
  <si>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</si>
  <si>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</si>
  <si>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</si>
  <si>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</si>
  <si>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</si>
  <si>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</si>
  <si>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</si>
  <si>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</si>
  <si>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</si>
  <si>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</si>
  <si>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</si>
  <si>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</si>
  <si>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</si>
  <si>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</si>
  <si>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</si>
  <si>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</si>
  <si>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</si>
  <si>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</si>
  <si>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</si>
  <si>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</si>
  <si>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</si>
  <si>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</si>
  <si>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</si>
  <si>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</si>
  <si>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</si>
  <si>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</si>
  <si>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</si>
  <si>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</si>
  <si>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</si>
  <si>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</si>
  <si>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</si>
  <si>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</si>
  <si>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</si>
  <si>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</si>
  <si>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</si>
  <si>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</si>
  <si>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</si>
  <si>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</si>
  <si>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</si>
  <si>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</si>
  <si>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</si>
  <si>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</si>
  <si>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</si>
  <si>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</si>
  <si>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</si>
  <si>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</si>
  <si>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</si>
  <si>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</si>
  <si>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</si>
  <si>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</si>
  <si>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</si>
  <si>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</si>
  <si>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</si>
  <si>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</si>
  <si>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</si>
  <si>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</si>
  <si>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</si>
  <si>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</si>
  <si>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</si>
  <si>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</si>
  <si>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</si>
  <si>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</si>
  <si>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</si>
  <si>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</si>
  <si>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</si>
  <si>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</si>
  <si>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</si>
  <si>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</si>
  <si>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</si>
  <si>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</si>
  <si>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</si>
  <si>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</si>
  <si>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</si>
  <si>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</si>
  <si>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</si>
  <si>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</si>
  <si>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</si>
  <si>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</si>
  <si>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</si>
  <si>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</si>
  <si>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</si>
  <si>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</si>
  <si>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</si>
  <si>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</si>
  <si>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</si>
  <si>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</si>
  <si>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</si>
  <si>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</si>
  <si>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</si>
  <si>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</si>
  <si>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</si>
  <si>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</si>
  <si>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</si>
  <si>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</si>
  <si>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</si>
  <si>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</si>
  <si>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</si>
  <si>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</si>
  <si>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</si>
  <si>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</si>
  <si>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</si>
  <si>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</si>
  <si>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</si>
  <si>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</si>
  <si>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</si>
  <si>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</si>
  <si>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</si>
  <si>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</si>
  <si>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</si>
  <si>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</si>
  <si>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</si>
  <si>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</si>
  <si>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</si>
  <si>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</si>
  <si>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</si>
  <si>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</si>
  <si>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</si>
  <si>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</si>
  <si>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</si>
  <si>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</si>
  <si>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</si>
  <si>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</si>
  <si>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</si>
  <si>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</si>
  <si>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</si>
  <si>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</si>
  <si>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</si>
  <si>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</si>
  <si>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</si>
  <si>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</si>
  <si>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</si>
  <si>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</si>
  <si>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</si>
  <si>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</si>
  <si>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</si>
  <si>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</si>
  <si>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</si>
  <si>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</si>
  <si>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</si>
  <si>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</si>
  <si>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</si>
  <si>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</si>
  <si>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</si>
  <si>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</si>
  <si>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</si>
  <si>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</si>
  <si>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</si>
  <si>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</si>
  <si>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</si>
  <si>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</si>
  <si>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</si>
  <si>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</si>
  <si>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</si>
  <si>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</si>
  <si>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</si>
  <si>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</si>
  <si>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</si>
  <si>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</si>
  <si>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</si>
  <si>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</si>
  <si>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</si>
  <si>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</si>
  <si>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</si>
  <si>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</si>
  <si>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</si>
  <si>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</si>
  <si>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</si>
  <si>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</si>
  <si>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</si>
  <si>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</si>
  <si>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</si>
  <si>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</si>
  <si>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</si>
  <si>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</si>
  <si>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</si>
  <si>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</si>
  <si>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</si>
  <si>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</si>
  <si>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</si>
  <si>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</si>
  <si>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</si>
  <si>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</si>
  <si>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</si>
  <si>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</si>
  <si>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</si>
  <si>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</si>
  <si>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</si>
  <si>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</si>
  <si>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</si>
  <si>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</si>
  <si>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</si>
  <si>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</si>
  <si>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</si>
  <si>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</si>
  <si>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</si>
  <si>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</si>
  <si>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</si>
  <si>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</si>
  <si>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</si>
  <si>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</si>
  <si>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</si>
  <si>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</si>
  <si>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</si>
  <si>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</si>
  <si>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</si>
  <si>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</si>
  <si>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</si>
  <si>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</si>
  <si>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</si>
  <si>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</si>
  <si>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</si>
  <si>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</si>
  <si>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</si>
  <si>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</si>
  <si>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</si>
  <si>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</si>
  <si>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</si>
  <si>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</si>
  <si>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</si>
  <si>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</si>
  <si>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</si>
  <si>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</si>
  <si>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</si>
  <si>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</si>
  <si>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</si>
  <si>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</si>
  <si>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</si>
  <si>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</si>
  <si>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</si>
  <si>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</si>
  <si>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</si>
  <si>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</si>
  <si>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</si>
  <si>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</si>
  <si>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</si>
  <si>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</si>
  <si>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</si>
  <si>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</si>
  <si>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</si>
  <si>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</si>
  <si>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</si>
  <si>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</si>
  <si>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</si>
  <si>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</si>
  <si>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</si>
  <si>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</si>
  <si>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</si>
  <si>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</si>
  <si>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</si>
  <si>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</si>
  <si>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</si>
  <si>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</si>
  <si>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</si>
  <si>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</si>
  <si>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</si>
  <si>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</si>
  <si>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</si>
  <si>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</si>
  <si>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</si>
  <si>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</si>
  <si>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</si>
  <si>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</si>
  <si>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</si>
  <si>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</si>
  <si>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</si>
  <si>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</si>
  <si>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</si>
  <si>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</si>
  <si>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</si>
  <si>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</si>
  <si>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</si>
  <si>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</si>
  <si>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</si>
  <si>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</si>
  <si>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</si>
  <si>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</si>
  <si>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</si>
  <si>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</si>
  <si>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</si>
  <si>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</si>
  <si>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</si>
  <si>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</si>
  <si>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</si>
  <si>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</si>
  <si>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</si>
  <si>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</si>
  <si>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</si>
  <si>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</si>
  <si>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</si>
  <si>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</si>
  <si>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</si>
  <si>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</si>
  <si>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</si>
  <si>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</si>
  <si>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</si>
  <si>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</si>
  <si>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</si>
  <si>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</si>
  <si>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</si>
  <si>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</si>
  <si>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</si>
  <si>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</si>
  <si>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</si>
  <si>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</si>
  <si>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</si>
  <si>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</si>
  <si>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</si>
  <si>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</si>
  <si>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</si>
  <si>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</si>
  <si>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</si>
  <si>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</si>
  <si>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</si>
  <si>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</si>
  <si>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</si>
  <si>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</si>
  <si>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</si>
  <si>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</si>
  <si>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</si>
  <si>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</si>
  <si>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</si>
  <si>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</si>
  <si>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</si>
  <si>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</si>
  <si>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</si>
  <si>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</si>
  <si>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</si>
  <si>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</si>
  <si>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</si>
  <si>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</si>
  <si>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</si>
  <si>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</si>
  <si>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</si>
  <si>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</si>
  <si>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</si>
  <si>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</si>
  <si>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</si>
  <si>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</si>
  <si>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</si>
  <si>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</si>
  <si>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</si>
  <si>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</si>
  <si>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</si>
  <si>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</si>
  <si>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</si>
  <si>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</si>
  <si>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</si>
  <si>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</si>
  <si>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</si>
  <si>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</si>
  <si>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</si>
  <si>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</si>
  <si>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</si>
  <si>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</si>
  <si>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</si>
  <si>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</si>
  <si>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</si>
  <si>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</si>
  <si>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</si>
  <si>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</si>
  <si>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</si>
  <si>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</si>
  <si>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</si>
  <si>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</si>
  <si>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</si>
  <si>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</si>
  <si>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</si>
  <si>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</si>
  <si>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</si>
  <si>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</si>
  <si>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</si>
  <si>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</si>
  <si>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</si>
  <si>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</si>
  <si>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</si>
  <si>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</si>
  <si>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</si>
  <si>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</si>
  <si>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</si>
  <si>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</si>
  <si>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</si>
  <si>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</si>
  <si>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</si>
  <si>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</si>
  <si>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</si>
  <si>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</si>
  <si>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</si>
  <si>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</si>
  <si>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</si>
  <si>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</si>
  <si>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</si>
  <si>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</si>
  <si>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</si>
  <si>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</si>
  <si>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</si>
  <si>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</si>
  <si>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</si>
  <si>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</si>
  <si>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</si>
  <si>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</si>
  <si>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</si>
  <si>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</si>
  <si>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</si>
  <si>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</si>
  <si>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</si>
  <si>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</si>
  <si>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</si>
  <si>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</si>
  <si>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</si>
  <si>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</si>
  <si>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</si>
  <si>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</si>
  <si>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</si>
  <si>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</si>
  <si>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</si>
  <si>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</si>
  <si>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</si>
  <si>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</si>
  <si>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</si>
  <si>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</si>
  <si>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</si>
  <si>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</si>
  <si>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</si>
  <si>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</si>
  <si>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</si>
  <si>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</si>
  <si>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</si>
  <si>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</si>
  <si>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</si>
  <si>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</si>
  <si>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</si>
  <si>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</si>
  <si>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</si>
  <si>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</si>
  <si>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</si>
  <si>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</si>
  <si>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</si>
  <si>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</si>
  <si>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</si>
  <si>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</si>
  <si>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</si>
  <si>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</si>
  <si>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</si>
  <si>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</si>
  <si>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</si>
  <si>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</si>
  <si>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</si>
  <si>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</si>
  <si>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</si>
  <si>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</si>
  <si>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</si>
  <si>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</si>
  <si>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</si>
  <si>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</si>
  <si>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</si>
  <si>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</si>
  <si>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</si>
  <si>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</si>
  <si>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</si>
  <si>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</si>
  <si>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</si>
  <si>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</si>
  <si>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</si>
  <si>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</si>
  <si>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</si>
  <si>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</si>
  <si>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</si>
  <si>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</si>
  <si>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</si>
  <si>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</si>
  <si>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</si>
  <si>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</si>
  <si>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</si>
  <si>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</si>
  <si>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</si>
  <si>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</si>
  <si>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</si>
  <si>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</si>
  <si>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</si>
  <si>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</si>
  <si>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</si>
  <si>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</si>
  <si>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</si>
  <si>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</si>
  <si>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</si>
  <si>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</si>
  <si>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</si>
  <si>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</si>
  <si>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</si>
  <si>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</si>
  <si>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</si>
  <si>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</si>
  <si>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</si>
  <si>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</si>
  <si>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</si>
  <si>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</si>
  <si>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</si>
  <si>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</si>
  <si>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</si>
  <si>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</si>
  <si>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</si>
  <si>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</si>
  <si>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</si>
  <si>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</si>
  <si>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</si>
  <si>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</si>
  <si>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</si>
  <si>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</si>
  <si>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</si>
  <si>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</si>
  <si>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</si>
  <si>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</si>
  <si>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</si>
  <si>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</si>
  <si>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</si>
  <si>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</si>
  <si>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</si>
  <si>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</si>
  <si>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</si>
  <si>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</si>
  <si>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</si>
  <si>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</si>
  <si>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</si>
  <si>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</si>
  <si>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</si>
  <si>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</si>
  <si>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</si>
  <si>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</si>
  <si>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</si>
  <si>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</si>
  <si>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</si>
  <si>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</si>
  <si>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</si>
  <si>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</si>
  <si>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</si>
  <si>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</si>
  <si>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</si>
  <si>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</si>
  <si>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</si>
  <si>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</si>
  <si>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</si>
  <si>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</si>
  <si>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</si>
  <si>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</si>
  <si>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</si>
  <si>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</si>
  <si>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</si>
  <si>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</si>
  <si>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</si>
  <si>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</si>
  <si>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</si>
  <si>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</si>
  <si>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</si>
  <si>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</si>
  <si>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</si>
  <si>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</si>
  <si>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</si>
  <si>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</si>
  <si>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</si>
  <si>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</si>
  <si>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</si>
  <si>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</si>
  <si>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</si>
  <si>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</si>
  <si>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</si>
  <si>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</si>
  <si>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</si>
  <si>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</si>
  <si>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</si>
  <si>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</si>
  <si>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</si>
  <si>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</si>
  <si>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</si>
  <si>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</si>
  <si>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</si>
  <si>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</si>
  <si>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</si>
  <si>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</si>
  <si>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</si>
  <si>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</si>
  <si>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</si>
  <si>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</si>
  <si>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</si>
  <si>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</si>
  <si>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</si>
  <si>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</si>
  <si>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</si>
  <si>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</si>
  <si>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</si>
  <si>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</si>
  <si>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</si>
  <si>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</si>
  <si>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</si>
  <si>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</si>
  <si>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</si>
  <si>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</si>
  <si>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</si>
  <si>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</si>
  <si>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</si>
  <si>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</si>
  <si>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</si>
  <si>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</si>
  <si>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</si>
  <si>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</si>
  <si>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</si>
  <si>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</si>
  <si>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</si>
  <si>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</si>
  <si>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</si>
  <si>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</si>
  <si>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</si>
  <si>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</si>
  <si>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</si>
  <si>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</si>
  <si>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</si>
  <si>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</si>
  <si>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</si>
  <si>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</si>
  <si>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</si>
  <si>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</si>
  <si>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</si>
  <si>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</si>
  <si>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</si>
  <si>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</si>
  <si>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</si>
  <si>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</si>
  <si>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</si>
  <si>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</si>
  <si>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</si>
  <si>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</si>
  <si>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</si>
  <si>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</si>
  <si>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</si>
  <si>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</si>
  <si>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</si>
  <si>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</si>
  <si>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</si>
  <si>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</si>
  <si>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</si>
  <si>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</si>
  <si>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</si>
  <si>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</si>
  <si>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</si>
  <si>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</si>
  <si>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</si>
  <si>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</si>
  <si>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</si>
  <si>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</si>
  <si>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</si>
  <si>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</si>
  <si>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</si>
  <si>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</si>
  <si>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</si>
  <si>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</si>
  <si>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</si>
  <si>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</si>
  <si>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</si>
  <si>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</si>
  <si>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</si>
  <si>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</si>
  <si>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</si>
  <si>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</si>
  <si>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</si>
  <si>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</si>
  <si>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</si>
  <si>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</si>
  <si>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</si>
  <si>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</si>
  <si>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</si>
  <si>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</si>
  <si>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</si>
  <si>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</si>
  <si>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</si>
  <si>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</si>
  <si>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</si>
  <si>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</si>
  <si>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</si>
  <si>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</si>
  <si>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</si>
  <si>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</si>
  <si>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</si>
  <si>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</si>
  <si>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</si>
  <si>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</si>
  <si>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</si>
  <si>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</si>
  <si>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</si>
  <si>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</si>
  <si>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</si>
  <si>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</si>
  <si>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</si>
  <si>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</si>
  <si>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</si>
  <si>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</si>
  <si>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</si>
  <si>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</si>
  <si>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</si>
  <si>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</si>
  <si>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</si>
  <si>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</si>
  <si>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</si>
  <si>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</si>
  <si>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</si>
  <si>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</si>
  <si>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</si>
  <si>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</si>
  <si>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</si>
  <si>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</si>
  <si>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</si>
  <si>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</si>
  <si>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</si>
  <si>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</si>
  <si>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</si>
  <si>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</si>
  <si>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</si>
  <si>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</si>
  <si>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</si>
  <si>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</si>
  <si>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</si>
  <si>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</si>
  <si>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</si>
  <si>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</si>
  <si>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</si>
  <si>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</si>
  <si>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</si>
  <si>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</si>
  <si>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</si>
  <si>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</si>
  <si>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</si>
  <si>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</si>
  <si>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</si>
  <si>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</si>
  <si>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</si>
  <si>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</si>
  <si>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</si>
  <si>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</si>
  <si>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</si>
  <si>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</si>
  <si>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</si>
  <si>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</si>
  <si>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</si>
  <si>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</si>
  <si>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</si>
  <si>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</si>
  <si>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</si>
  <si>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</si>
  <si>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</si>
  <si>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</si>
  <si>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</si>
  <si>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</si>
  <si>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</si>
  <si>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</si>
  <si>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</si>
  <si>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</si>
  <si>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</si>
  <si>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</si>
  <si>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</si>
  <si>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</si>
  <si>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</si>
  <si>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</si>
  <si>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</si>
  <si>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</si>
  <si>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</si>
  <si>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</si>
  <si>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</si>
  <si>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</si>
  <si>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</si>
  <si>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</si>
  <si>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</si>
  <si>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</si>
  <si>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</si>
  <si>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</si>
  <si>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</si>
  <si>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</si>
  <si>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</si>
  <si>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</si>
  <si>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</si>
  <si>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</si>
  <si>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</si>
  <si>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</si>
  <si>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</si>
  <si>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</si>
  <si>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</si>
  <si>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</si>
  <si>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</si>
  <si>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</si>
  <si>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</si>
  <si>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</si>
  <si>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</si>
  <si>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</si>
  <si>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</si>
  <si>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</si>
  <si>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</si>
  <si>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</si>
  <si>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</si>
  <si>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</si>
  <si>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</si>
  <si>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</si>
  <si>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</si>
  <si>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</si>
  <si>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</si>
  <si>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</si>
  <si>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</si>
  <si>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</si>
  <si>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</si>
  <si>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</si>
  <si>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</si>
  <si>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</si>
  <si>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</si>
  <si>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</si>
  <si>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</si>
  <si>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</si>
  <si>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</si>
  <si>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</si>
  <si>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</si>
  <si>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</si>
  <si>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</si>
  <si>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</si>
  <si>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</si>
  <si>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</si>
  <si>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</si>
  <si>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</si>
  <si>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</si>
  <si>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</si>
  <si>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</si>
  <si>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</si>
  <si>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</si>
  <si>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</si>
  <si>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</si>
  <si>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</si>
  <si>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</si>
  <si>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</si>
  <si>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</si>
  <si>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</si>
  <si>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</si>
  <si>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</si>
  <si>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</si>
  <si>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</si>
  <si>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</si>
  <si>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</si>
  <si>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</si>
  <si>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</si>
  <si>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</si>
  <si>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</si>
  <si>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</si>
  <si>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</si>
  <si>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</si>
  <si>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</si>
  <si>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</si>
  <si>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</si>
  <si>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</si>
  <si>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</si>
  <si>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</si>
  <si>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</si>
  <si>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</si>
  <si>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</si>
  <si>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</si>
  <si>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</si>
  <si>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</si>
  <si>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</si>
  <si>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</si>
  <si>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</si>
  <si>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</si>
  <si>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</si>
  <si>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</si>
  <si>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</si>
  <si>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</si>
  <si>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</si>
  <si>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</si>
  <si>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</si>
  <si>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</si>
  <si>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</si>
  <si>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</si>
  <si>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</si>
  <si>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</si>
  <si>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</si>
  <si>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</si>
  <si>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</si>
  <si>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</si>
  <si>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</si>
  <si>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</si>
  <si>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</si>
  <si>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</si>
  <si>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</si>
  <si>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</si>
  <si>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</si>
  <si>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</si>
  <si>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</si>
  <si>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</si>
  <si>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</si>
  <si>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</si>
  <si>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</si>
  <si>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</si>
  <si>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</si>
  <si>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</si>
  <si>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</si>
  <si>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</si>
  <si>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</si>
  <si>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</si>
  <si>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</si>
  <si>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</si>
  <si>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</si>
  <si>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</si>
  <si>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</si>
  <si>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</si>
  <si>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</si>
  <si>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</si>
  <si>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</si>
  <si>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</si>
  <si>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</si>
  <si>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</si>
  <si>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</si>
  <si>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</si>
  <si>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</si>
  <si>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</si>
  <si>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</si>
  <si>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</si>
  <si>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</si>
  <si>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</si>
  <si>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</si>
  <si>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</si>
  <si>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</si>
  <si>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</si>
  <si>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</si>
  <si>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</si>
  <si>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</si>
  <si>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</si>
  <si>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</si>
  <si>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</si>
  <si>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</si>
  <si>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</si>
  <si>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</si>
  <si>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</si>
  <si>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</si>
  <si>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</si>
  <si>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</si>
  <si>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</si>
  <si>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</si>
  <si>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</si>
  <si>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</si>
  <si>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</si>
  <si>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</si>
  <si>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</si>
  <si>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</si>
  <si>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</si>
  <si>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</si>
  <si>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</si>
  <si>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</si>
  <si>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</si>
  <si>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</si>
  <si>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</si>
  <si>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</si>
  <si>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</si>
  <si>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</si>
  <si>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</si>
  <si>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</si>
  <si>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</si>
  <si>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</si>
  <si>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</si>
  <si>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</si>
  <si>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</si>
  <si>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</si>
  <si>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</si>
  <si>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</si>
  <si>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</si>
  <si>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</si>
  <si>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</si>
  <si>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</si>
  <si>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</si>
  <si>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</si>
  <si>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</si>
  <si>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</si>
  <si>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</si>
  <si>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</si>
  <si>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</si>
  <si>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</si>
  <si>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</si>
  <si>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</si>
  <si>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</si>
  <si>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</si>
  <si>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</si>
  <si>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</si>
  <si>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</si>
  <si>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</si>
  <si>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</si>
  <si>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</si>
  <si>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</si>
  <si>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</si>
  <si>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</si>
  <si>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</si>
  <si>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</si>
  <si>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</si>
  <si>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</si>
  <si>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</si>
  <si>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</si>
  <si>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</si>
  <si>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</si>
  <si>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</si>
  <si>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</si>
  <si>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</si>
  <si>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</si>
  <si>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</si>
  <si>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</si>
  <si>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</si>
  <si>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</si>
  <si>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</si>
  <si>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</si>
  <si>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</si>
  <si>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</si>
  <si>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</si>
  <si>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</si>
  <si>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</si>
  <si>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</si>
  <si>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</si>
  <si>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</si>
  <si>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</si>
  <si>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</si>
  <si>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</si>
  <si>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</si>
  <si>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</si>
  <si>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</si>
  <si>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</si>
  <si>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</si>
  <si>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</si>
  <si>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</si>
  <si>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</si>
  <si>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</si>
  <si>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</si>
  <si>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</si>
  <si>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</si>
  <si>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</si>
  <si>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</si>
  <si>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</si>
  <si>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</si>
  <si>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</si>
  <si>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</si>
  <si>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</si>
  <si>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</si>
  <si>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</si>
  <si>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</si>
  <si>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</si>
  <si>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</si>
  <si>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</si>
  <si>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</si>
  <si>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</si>
  <si>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</si>
  <si>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</si>
  <si>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</si>
  <si>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</si>
  <si>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</si>
  <si>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</si>
  <si>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</si>
  <si>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</si>
  <si>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</si>
  <si>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</si>
  <si>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</si>
  <si>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</si>
  <si>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</si>
  <si>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</si>
  <si>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</si>
  <si>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</si>
  <si>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</si>
  <si>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</si>
  <si>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</si>
  <si>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</si>
  <si>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</si>
  <si>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</si>
  <si>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</si>
  <si>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</si>
  <si>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</si>
  <si>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</si>
  <si>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</si>
  <si>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</si>
  <si>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</si>
  <si>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</si>
  <si>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</si>
  <si>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</si>
  <si>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</si>
  <si>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</si>
  <si>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</si>
  <si>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</si>
  <si>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</si>
  <si>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</si>
  <si>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</si>
  <si>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</si>
  <si>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</si>
  <si>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</si>
  <si>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</si>
  <si>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</si>
  <si>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</si>
  <si>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</si>
  <si>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</si>
  <si>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</si>
  <si>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</si>
  <si>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</si>
  <si>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</si>
  <si>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</si>
  <si>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</si>
  <si>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</si>
  <si>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</si>
  <si>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</si>
  <si>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</si>
  <si>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</si>
  <si>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</si>
  <si>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</si>
  <si>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</si>
  <si>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</si>
  <si>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</si>
  <si>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</si>
  <si>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</si>
  <si>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</si>
  <si>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</si>
  <si>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</si>
  <si>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</si>
  <si>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</si>
  <si>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</si>
  <si>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</si>
  <si>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</si>
  <si>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</si>
  <si>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</si>
  <si>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</si>
  <si>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</si>
  <si>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</si>
  <si>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</si>
  <si>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</si>
  <si>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</si>
  <si>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</si>
  <si>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</si>
  <si>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</si>
  <si>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</si>
  <si>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</si>
  <si>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</si>
  <si>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</si>
  <si>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</si>
  <si>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</si>
  <si>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</si>
  <si>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</si>
  <si>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</si>
  <si>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</si>
  <si>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</si>
  <si>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</si>
  <si>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</si>
  <si>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</si>
  <si>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</si>
  <si>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</si>
  <si>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</si>
  <si>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</si>
  <si>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</si>
  <si>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</si>
  <si>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</si>
  <si>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</si>
  <si>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</si>
  <si>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</si>
  <si>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</si>
  <si>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</si>
  <si>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</si>
  <si>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</si>
  <si>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</si>
  <si>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</si>
  <si>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</si>
  <si>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</si>
  <si>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</si>
  <si>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</si>
  <si>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</si>
  <si>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</si>
  <si>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</si>
  <si>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</si>
  <si>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</si>
  <si>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</si>
  <si>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</si>
  <si>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</si>
  <si>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</si>
  <si>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</si>
  <si>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</si>
  <si>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</si>
  <si>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</si>
  <si>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</si>
  <si>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</si>
  <si>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</si>
  <si>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</si>
  <si>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</si>
  <si>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</si>
  <si>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</si>
  <si>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</si>
  <si>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</si>
  <si>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</si>
  <si>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</si>
  <si>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</si>
  <si>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</si>
  <si>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</si>
  <si>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</si>
  <si>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</si>
  <si>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</si>
  <si>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</si>
  <si>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</si>
  <si>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</si>
  <si>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</si>
  <si>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</si>
  <si>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</si>
  <si>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</si>
  <si>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</si>
  <si>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</si>
  <si>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</si>
  <si>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</si>
  <si>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</si>
  <si>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</si>
  <si>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</si>
  <si>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</si>
  <si>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</si>
  <si>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</si>
  <si>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</si>
  <si>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</si>
  <si>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</si>
  <si>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</si>
  <si>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</si>
  <si>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</si>
  <si>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</si>
  <si>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</si>
  <si>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</si>
  <si>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</si>
  <si>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</si>
  <si>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</si>
  <si>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</si>
  <si>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</si>
  <si>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</si>
  <si>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</si>
  <si>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</si>
  <si>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</si>
  <si>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</si>
  <si>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</si>
  <si>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</si>
  <si>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</si>
  <si>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</si>
  <si>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</si>
  <si>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</si>
  <si>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</si>
  <si>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</si>
  <si>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</si>
  <si>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</si>
  <si>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</si>
  <si>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</si>
  <si>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</si>
  <si>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</si>
  <si>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</si>
  <si>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</si>
  <si>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</si>
  <si>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</si>
  <si>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</si>
  <si>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</si>
  <si>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</si>
  <si>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</si>
  <si>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</si>
  <si>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</si>
  <si>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</si>
  <si>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</si>
  <si>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</si>
  <si>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</si>
  <si>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</si>
  <si>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</si>
  <si>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</si>
  <si>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</si>
  <si>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</si>
  <si>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</si>
  <si>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</si>
  <si>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</si>
  <si>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</si>
  <si>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</si>
  <si>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</si>
  <si>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</si>
  <si>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</si>
  <si>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</si>
  <si>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</si>
  <si>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</si>
  <si>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</si>
  <si>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</si>
  <si>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</si>
  <si>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</si>
  <si>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</si>
  <si>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</si>
  <si>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</si>
  <si>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</si>
  <si>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</si>
  <si>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</si>
  <si>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</si>
  <si>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</si>
  <si>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</si>
  <si>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</si>
  <si>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</si>
  <si>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</si>
  <si>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</si>
  <si>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</si>
  <si>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</si>
  <si>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</si>
  <si>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</si>
  <si>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</si>
  <si>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</si>
  <si>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</si>
  <si>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</si>
  <si>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</si>
  <si>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</si>
  <si>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</si>
  <si>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</si>
  <si>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</si>
  <si>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</si>
  <si>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</si>
  <si>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</si>
  <si>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</si>
  <si>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</si>
  <si>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</si>
  <si>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</si>
  <si>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</si>
  <si>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</si>
  <si>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</si>
  <si>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</si>
  <si>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</si>
  <si>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</si>
  <si>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</si>
  <si>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</si>
  <si>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</si>
  <si>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</si>
  <si>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</si>
  <si>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</si>
  <si>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</si>
  <si>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</si>
  <si>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</si>
  <si>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</si>
  <si>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</si>
  <si>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</si>
  <si>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</si>
  <si>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</si>
  <si>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</si>
  <si>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</si>
  <si>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</si>
  <si>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</si>
  <si>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</si>
  <si>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</si>
  <si>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</si>
  <si>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</si>
  <si>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</si>
  <si>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</si>
  <si>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</si>
  <si>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</si>
  <si>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</si>
  <si>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</si>
  <si>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</si>
  <si>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</si>
  <si>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</si>
  <si>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</si>
  <si>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</si>
  <si>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</si>
  <si>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</si>
  <si>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</si>
  <si>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</si>
  <si>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</si>
  <si>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</si>
  <si>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</si>
  <si>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</si>
  <si>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</si>
  <si>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</si>
  <si>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</si>
  <si>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</si>
  <si>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</si>
  <si>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</si>
  <si>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</si>
  <si>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</si>
  <si>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</si>
  <si>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</si>
  <si>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</si>
  <si>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</si>
  <si>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</si>
  <si>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</si>
  <si>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</si>
  <si>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</si>
  <si>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</si>
  <si>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</si>
  <si>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</si>
  <si>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</si>
  <si>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</si>
  <si>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</si>
  <si>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</si>
  <si>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</si>
  <si>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</si>
  <si>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</si>
  <si>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</si>
  <si>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</si>
  <si>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</si>
  <si>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</si>
  <si>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</si>
  <si>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</si>
  <si>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</si>
  <si>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</si>
  <si>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</si>
  <si>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</si>
  <si>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</si>
  <si>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</si>
  <si>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</si>
  <si>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</si>
  <si>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</si>
  <si>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</si>
  <si>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</si>
  <si>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</si>
  <si>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</si>
  <si>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</si>
  <si>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</si>
  <si>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</si>
  <si>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</si>
  <si>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</si>
  <si>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</si>
  <si>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</si>
  <si>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</si>
  <si>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</si>
  <si>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</si>
  <si>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</si>
  <si>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</si>
  <si>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</si>
  <si>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</si>
  <si>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</si>
  <si>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</si>
  <si>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</si>
  <si>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</si>
  <si>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</si>
  <si>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</si>
  <si>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</si>
  <si>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</si>
  <si>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</si>
  <si>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</si>
  <si>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</si>
  <si>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</si>
  <si>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</si>
  <si>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</si>
  <si>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</si>
  <si>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</si>
  <si>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</si>
  <si>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</si>
  <si>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</si>
  <si>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</si>
  <si>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</si>
  <si>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</si>
  <si>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</si>
  <si>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</si>
  <si>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</si>
  <si>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</si>
  <si>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</si>
  <si>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</si>
  <si>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</si>
  <si>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</si>
  <si>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</si>
  <si>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</si>
  <si>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</si>
  <si>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</si>
  <si>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</si>
  <si>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</si>
  <si>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</si>
  <si>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</si>
  <si>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</si>
  <si>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</si>
  <si>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</si>
  <si>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</si>
  <si>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</si>
  <si>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</si>
  <si>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</si>
  <si>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</si>
  <si>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</si>
  <si>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</si>
  <si>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</si>
  <si>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</si>
  <si>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</si>
  <si>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</si>
  <si>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</si>
  <si>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</si>
  <si>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</si>
  <si>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</si>
  <si>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</si>
  <si>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</si>
  <si>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</si>
  <si>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</si>
  <si>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</si>
  <si>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</si>
  <si>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</si>
  <si>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</si>
  <si>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</si>
  <si>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</si>
  <si>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</si>
  <si>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</si>
  <si>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</si>
  <si>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</si>
  <si>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</si>
  <si>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</si>
  <si>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</si>
  <si>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</si>
  <si>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</si>
  <si>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</si>
  <si>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</si>
  <si>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</si>
  <si>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</si>
  <si>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</si>
  <si>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</si>
  <si>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</si>
  <si>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</si>
  <si>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</si>
  <si>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</si>
  <si>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</si>
  <si>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</si>
  <si>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</si>
  <si>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</si>
  <si>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</si>
  <si>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</si>
  <si>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</si>
  <si>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</si>
  <si>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</si>
  <si>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</si>
  <si>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</si>
  <si>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</si>
  <si>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</si>
  <si>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</si>
  <si>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</si>
  <si>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</si>
  <si>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</si>
  <si>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</si>
  <si>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</si>
  <si>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</si>
  <si>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</si>
  <si>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</si>
  <si>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</si>
  <si>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</si>
  <si>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</si>
  <si>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</si>
  <si>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</si>
  <si>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</si>
  <si>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</si>
  <si>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</si>
  <si>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</si>
  <si>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</si>
  <si>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</si>
  <si>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</si>
  <si>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</si>
  <si>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</si>
  <si>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</si>
  <si>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</si>
  <si>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</si>
  <si>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</si>
  <si>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</si>
  <si>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</si>
  <si>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</si>
  <si>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</si>
  <si>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</si>
  <si>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</si>
  <si>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</si>
  <si>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</si>
  <si>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</si>
  <si>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</si>
  <si>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</si>
  <si>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</si>
  <si>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</si>
  <si>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</si>
  <si>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</si>
  <si>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</si>
  <si>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</si>
  <si>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</si>
  <si>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</si>
  <si>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</si>
  <si>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</si>
  <si>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</si>
  <si>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</si>
  <si>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</si>
  <si>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</si>
  <si>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</si>
  <si>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</si>
  <si>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</si>
  <si>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</si>
  <si>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</si>
  <si>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</si>
  <si>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</si>
  <si>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</si>
  <si>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</si>
  <si>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</si>
  <si>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</si>
  <si>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</si>
  <si>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</si>
  <si>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</si>
  <si>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</si>
  <si>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</si>
  <si>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</si>
  <si>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</si>
  <si>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</si>
  <si>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</si>
  <si>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</si>
  <si>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</si>
  <si>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</si>
  <si>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</si>
  <si>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</si>
  <si>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</si>
  <si>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</si>
  <si>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</si>
  <si>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</si>
  <si>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</si>
  <si>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</si>
  <si>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</si>
  <si>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</si>
  <si>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</si>
  <si>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</si>
  <si>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</si>
  <si>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</si>
  <si>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</si>
  <si>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</si>
  <si>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</si>
  <si>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</si>
  <si>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</si>
  <si>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</si>
  <si>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</si>
  <si>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</si>
  <si>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</si>
  <si>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</si>
  <si>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</si>
  <si>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</si>
  <si>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</si>
  <si>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</si>
  <si>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</si>
  <si>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</si>
  <si>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</si>
  <si>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</si>
  <si>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</si>
  <si>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</si>
  <si>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</si>
  <si>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</si>
  <si>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</si>
  <si>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</si>
  <si>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</si>
  <si>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</si>
  <si>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</si>
  <si>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</si>
  <si>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</si>
  <si>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</si>
  <si>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</si>
  <si>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</si>
  <si>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</si>
  <si>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</si>
  <si>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</si>
  <si>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</si>
  <si>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</si>
  <si>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</si>
  <si>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</si>
  <si>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</si>
  <si>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</si>
  <si>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</si>
  <si>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</si>
  <si>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</si>
  <si>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</si>
  <si>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</si>
  <si>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</si>
  <si>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</si>
  <si>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</si>
  <si>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</si>
  <si>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</si>
  <si>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</si>
  <si>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</si>
  <si>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</si>
  <si>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</si>
  <si>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</si>
  <si>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</si>
  <si>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</si>
  <si>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</si>
  <si>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</si>
  <si>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</si>
  <si>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</si>
  <si>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</si>
  <si>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</si>
  <si>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</si>
  <si>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</si>
  <si>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</si>
  <si>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</si>
  <si>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</si>
  <si>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</si>
  <si>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</si>
  <si>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</si>
  <si>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</si>
  <si>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</si>
  <si>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</si>
  <si>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</si>
  <si>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</si>
  <si>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</si>
  <si>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</si>
  <si>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</si>
  <si>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</si>
  <si>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</si>
  <si>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</si>
  <si>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</si>
  <si>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</si>
  <si>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</si>
  <si>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</si>
  <si>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</si>
  <si>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</si>
  <si>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</si>
  <si>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</si>
  <si>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</si>
  <si>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</si>
  <si>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</si>
  <si>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</si>
  <si>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</si>
  <si>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</si>
  <si>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</si>
  <si>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</si>
  <si>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</si>
  <si>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</si>
  <si>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</si>
  <si>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</si>
  <si>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</si>
  <si>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</si>
  <si>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</si>
  <si>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</si>
  <si>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</si>
  <si>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</si>
  <si>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</si>
  <si>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</si>
  <si>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</si>
  <si>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</si>
  <si>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</si>
  <si>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</si>
  <si>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</si>
  <si>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</si>
  <si>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</si>
  <si>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</si>
  <si>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</si>
  <si>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</si>
  <si>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</si>
  <si>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</si>
  <si>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</si>
  <si>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</si>
  <si>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</si>
  <si>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</si>
  <si>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</si>
  <si>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</si>
  <si>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</si>
  <si>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</si>
  <si>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</si>
  <si>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</si>
  <si>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</si>
  <si>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</si>
  <si>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</si>
  <si>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</si>
  <si>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</si>
  <si>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</si>
  <si>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</si>
  <si>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</si>
  <si>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</si>
  <si>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</si>
  <si>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</si>
  <si>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</si>
  <si>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</si>
  <si>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</si>
  <si>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</si>
  <si>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</si>
  <si>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</si>
  <si>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</si>
  <si>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</si>
  <si>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</si>
  <si>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</si>
  <si>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</si>
  <si>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</si>
  <si>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</si>
  <si>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</si>
  <si>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</si>
  <si>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</si>
  <si>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</si>
  <si>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</si>
  <si>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</si>
  <si>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</si>
  <si>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</si>
  <si>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</si>
  <si>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</si>
  <si>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</si>
  <si>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</si>
  <si>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</si>
  <si>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</si>
  <si>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</si>
  <si>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</si>
  <si>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</si>
  <si>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</si>
  <si>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</si>
  <si>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</si>
  <si>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</si>
  <si>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</si>
  <si>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</si>
  <si>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</si>
  <si>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</si>
  <si>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</si>
  <si>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</si>
  <si>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</si>
  <si>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</si>
  <si>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</si>
  <si>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</si>
  <si>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</si>
  <si>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</si>
  <si>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</si>
  <si>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</si>
  <si>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</si>
  <si>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</si>
  <si>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</si>
  <si>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</si>
  <si>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</si>
  <si>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</si>
  <si>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</si>
  <si>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</si>
  <si>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</si>
  <si>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</si>
  <si>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</si>
  <si>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</si>
  <si>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</si>
  <si>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</si>
  <si>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</si>
  <si>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</si>
  <si>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</si>
  <si>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</si>
  <si>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</si>
  <si>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</si>
  <si>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</si>
  <si>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</si>
  <si>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</si>
  <si>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</si>
  <si>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</si>
  <si>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</si>
  <si>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</si>
  <si>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</si>
  <si>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</si>
  <si>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</si>
  <si>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</si>
  <si>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</si>
  <si>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</si>
  <si>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</si>
  <si>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</si>
  <si>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</si>
  <si>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</si>
  <si>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</si>
  <si>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</si>
  <si>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</si>
  <si>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</si>
  <si>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</si>
  <si>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</si>
  <si>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</si>
  <si>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</si>
  <si>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</si>
  <si>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</si>
  <si>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</si>
  <si>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</si>
  <si>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</si>
  <si>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</si>
  <si>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</si>
  <si>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</si>
  <si>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</si>
  <si>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</si>
  <si>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</si>
  <si>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</si>
  <si>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</si>
  <si>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</si>
  <si>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</si>
  <si>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</si>
  <si>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</si>
  <si>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</si>
  <si>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</si>
  <si>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</si>
  <si>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</si>
  <si>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</si>
  <si>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</si>
  <si>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</si>
  <si>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</si>
  <si>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</si>
  <si>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</si>
  <si>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</si>
  <si>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</si>
  <si>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</si>
  <si>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</si>
  <si>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</si>
  <si>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</si>
  <si>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</si>
  <si>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</si>
  <si>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</si>
  <si>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</si>
  <si>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</si>
  <si>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</si>
  <si>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</si>
  <si>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</si>
  <si>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</si>
  <si>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</si>
  <si>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</si>
  <si>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</si>
  <si>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</si>
  <si>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</si>
  <si>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</si>
  <si>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</si>
  <si>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</si>
  <si>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</si>
  <si>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</si>
  <si>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</si>
  <si>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</si>
  <si>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</si>
  <si>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</si>
  <si>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</si>
  <si>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</si>
  <si>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</si>
  <si>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</si>
  <si>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</si>
  <si>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</si>
  <si>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</si>
  <si>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</si>
  <si>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</si>
  <si>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</si>
  <si>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</si>
  <si>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</si>
  <si>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</si>
  <si>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</si>
  <si>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</si>
  <si>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</si>
  <si>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</si>
  <si>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</si>
  <si>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</si>
  <si>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</si>
  <si>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</si>
  <si>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</si>
  <si>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</si>
  <si>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</si>
  <si>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</si>
  <si>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</si>
  <si>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</si>
  <si>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</si>
  <si>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</si>
  <si>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</si>
  <si>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</si>
  <si>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</si>
  <si>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</si>
  <si>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</si>
  <si>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</si>
  <si>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</si>
  <si>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</si>
  <si>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</si>
  <si>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</si>
  <si>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</si>
  <si>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</si>
  <si>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</si>
  <si>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</si>
  <si>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</si>
  <si>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</si>
  <si>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</si>
  <si>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</si>
  <si>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</si>
  <si>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</si>
  <si>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</si>
  <si>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</si>
  <si>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</si>
  <si>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</si>
  <si>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</si>
  <si>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</si>
  <si>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</si>
  <si>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</si>
  <si>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</si>
  <si>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</si>
  <si>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</si>
  <si>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</si>
  <si>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</si>
  <si>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</si>
  <si>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</si>
  <si>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</si>
  <si>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</si>
  <si>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</si>
  <si>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</si>
  <si>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</si>
  <si>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</si>
  <si>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</si>
  <si>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</si>
  <si>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</si>
  <si>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</si>
  <si>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</si>
  <si>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</si>
  <si>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</si>
  <si>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</si>
  <si>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</si>
  <si>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</si>
  <si>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</si>
  <si>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</si>
  <si>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</si>
  <si>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</si>
  <si>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</si>
  <si>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</si>
  <si>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</si>
  <si>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</si>
  <si>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</si>
  <si>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</si>
  <si>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</si>
  <si>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</si>
  <si>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</si>
  <si>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</si>
  <si>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</si>
  <si>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</si>
  <si>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</si>
  <si>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</si>
  <si>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</si>
  <si>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</si>
  <si>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</si>
  <si>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</si>
  <si>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</si>
  <si>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</si>
  <si>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</si>
  <si>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</si>
  <si>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</si>
  <si>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</si>
  <si>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</si>
  <si>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</si>
  <si>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</si>
  <si>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</si>
  <si>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</si>
  <si>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</si>
  <si>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</si>
  <si>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</si>
  <si>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</si>
  <si>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</si>
  <si>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</si>
  <si>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</si>
  <si>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</si>
  <si>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</si>
  <si>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</si>
  <si>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</si>
  <si>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</si>
  <si>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</si>
  <si>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</si>
  <si>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</si>
  <si>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</si>
  <si>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</si>
  <si>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</si>
  <si>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</si>
  <si>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</si>
  <si>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</si>
  <si>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</si>
  <si>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</si>
  <si>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</si>
  <si>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</si>
  <si>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</si>
  <si>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</si>
  <si>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</si>
  <si>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</si>
  <si>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</si>
  <si>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</si>
  <si>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</si>
  <si>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</si>
  <si>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</si>
  <si>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</si>
  <si>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</si>
  <si>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</si>
  <si>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</si>
  <si>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</si>
  <si>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</si>
  <si>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</si>
  <si>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</si>
  <si>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</si>
  <si>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</si>
  <si>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</si>
  <si>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</si>
  <si>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</si>
  <si>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</si>
  <si>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</si>
  <si>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</si>
  <si>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</si>
  <si>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</si>
  <si>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</si>
  <si>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</si>
  <si>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</si>
  <si>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</si>
  <si>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</si>
  <si>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</si>
  <si>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</si>
  <si>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</si>
  <si>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</si>
  <si>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</si>
  <si>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</si>
  <si>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</si>
  <si>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</si>
  <si>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</si>
  <si>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</si>
  <si>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</si>
  <si>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</si>
  <si>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</si>
  <si>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</si>
  <si>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</si>
  <si>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</si>
  <si>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</si>
  <si>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</si>
  <si>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</si>
  <si>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</si>
  <si>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</si>
  <si>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</si>
  <si>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</si>
  <si>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</si>
  <si>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</si>
  <si>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</si>
  <si>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</si>
  <si>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</si>
  <si>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</si>
  <si>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</si>
  <si>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</si>
  <si>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</si>
  <si>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</si>
  <si>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</si>
  <si>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</si>
  <si>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</si>
  <si>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</si>
  <si>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</si>
  <si>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</si>
  <si>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</si>
  <si>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</si>
  <si>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</si>
  <si>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</si>
  <si>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</si>
  <si>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</si>
  <si>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</si>
  <si>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</si>
  <si>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</si>
  <si>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</si>
  <si>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</si>
  <si>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</si>
  <si>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</si>
  <si>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</si>
  <si>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</si>
  <si>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</si>
  <si>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</si>
  <si>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</si>
  <si>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</si>
  <si>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</si>
  <si>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</si>
  <si>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</si>
  <si>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</si>
  <si>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</si>
  <si>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</si>
  <si>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</si>
  <si>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</si>
  <si>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</si>
  <si>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</si>
  <si>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</si>
  <si>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</si>
  <si>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</si>
  <si>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</si>
  <si>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</si>
  <si>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</si>
  <si>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</si>
  <si>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</si>
  <si>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</si>
  <si>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</si>
  <si>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</si>
  <si>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</si>
  <si>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</si>
  <si>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</si>
  <si>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</si>
  <si>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</si>
  <si>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</si>
  <si>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</si>
  <si>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</si>
  <si>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</si>
  <si>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</si>
  <si>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</si>
  <si>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</si>
  <si>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</si>
  <si>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</si>
  <si>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</si>
  <si>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</si>
  <si>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</si>
  <si>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</si>
  <si>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</si>
  <si>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</si>
  <si>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</si>
  <si>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</si>
  <si>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</si>
  <si>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</si>
  <si>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</si>
  <si>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</si>
  <si>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</si>
  <si>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</si>
  <si>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</si>
  <si>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</si>
  <si>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</si>
  <si>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</si>
  <si>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</si>
  <si>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</si>
  <si>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</si>
  <si>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</si>
  <si>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</si>
  <si>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</si>
  <si>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</si>
  <si>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</si>
  <si>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</si>
  <si>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</si>
  <si>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</si>
  <si>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</si>
  <si>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</si>
  <si>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</si>
  <si>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</si>
  <si>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</si>
  <si>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</si>
  <si>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</si>
  <si>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</si>
  <si>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</si>
  <si>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</si>
  <si>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</si>
  <si>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</si>
  <si>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</si>
  <si>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</si>
  <si>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</si>
  <si>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</si>
  <si>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</si>
  <si>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</si>
  <si>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</si>
  <si>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</si>
  <si>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</si>
  <si>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</si>
  <si>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</si>
  <si>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</si>
  <si>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</si>
  <si>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</si>
  <si>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</si>
  <si>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</si>
  <si>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</si>
  <si>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</si>
  <si>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</si>
  <si>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</si>
  <si>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</si>
  <si>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</si>
  <si>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</si>
  <si>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</si>
  <si>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</si>
  <si>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</si>
  <si>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</si>
  <si>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</si>
  <si>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</si>
  <si>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</si>
  <si>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</si>
  <si>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</si>
  <si>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</si>
  <si>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</si>
  <si>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</si>
  <si>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</si>
  <si>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</si>
  <si>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</si>
  <si>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</si>
  <si>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</si>
  <si>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</si>
  <si>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</si>
  <si>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</si>
  <si>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</si>
  <si>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</si>
  <si>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</si>
  <si>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</si>
  <si>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</si>
  <si>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</si>
  <si>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</si>
  <si>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</si>
  <si>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</si>
  <si>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</si>
  <si>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</si>
  <si>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</si>
  <si>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</si>
  <si>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</si>
  <si>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</si>
  <si>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</si>
  <si>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</si>
  <si>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</si>
  <si>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</si>
  <si>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</si>
  <si>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</si>
  <si>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</si>
  <si>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</si>
  <si>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</si>
  <si>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</si>
  <si>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</si>
  <si>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</si>
  <si>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</si>
  <si>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</si>
  <si>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</si>
  <si>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</si>
  <si>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</si>
  <si>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</si>
  <si>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</si>
  <si>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</si>
  <si>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</si>
  <si>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</si>
  <si>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</si>
  <si>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</si>
  <si>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</si>
  <si>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</si>
  <si>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</si>
  <si>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</si>
  <si>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</si>
  <si>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</si>
  <si>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</si>
  <si>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</si>
  <si>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</si>
  <si>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</si>
  <si>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</si>
  <si>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</si>
  <si>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</si>
  <si>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</si>
  <si>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</si>
  <si>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</si>
  <si>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</si>
  <si>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</si>
  <si>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</si>
  <si>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</si>
  <si>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</si>
  <si>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</si>
  <si>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</si>
  <si>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</si>
  <si>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</si>
  <si>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</si>
  <si>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</si>
  <si>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</si>
  <si>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</si>
  <si>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</si>
  <si>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</si>
  <si>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</si>
  <si>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</si>
  <si>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</si>
  <si>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</si>
  <si>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</si>
  <si>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</si>
  <si>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</si>
  <si>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</si>
  <si>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</si>
  <si>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</si>
  <si>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</si>
  <si>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</si>
  <si>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</si>
  <si>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</si>
  <si>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</si>
  <si>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</si>
  <si>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</si>
  <si>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</si>
  <si>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</si>
  <si>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</si>
  <si>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</si>
  <si>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</si>
  <si>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</si>
  <si>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</si>
  <si>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</si>
  <si>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</si>
  <si>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</si>
  <si>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</si>
  <si>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</si>
  <si>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</si>
  <si>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</si>
  <si>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</si>
  <si>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</si>
  <si>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</si>
  <si>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</si>
  <si>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</si>
  <si>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</si>
  <si>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</si>
  <si>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</si>
  <si>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</si>
  <si>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</si>
  <si>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</si>
  <si>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</si>
  <si>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</si>
  <si>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</si>
  <si>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</si>
  <si>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</si>
  <si>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</si>
  <si>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</si>
  <si>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</si>
  <si>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</si>
  <si>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</si>
  <si>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</si>
  <si>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</si>
  <si>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</si>
  <si>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</si>
  <si>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</si>
  <si>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</si>
  <si>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</si>
  <si>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</si>
  <si>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</si>
  <si>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</si>
  <si>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</si>
  <si>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</si>
  <si>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</si>
  <si>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</si>
  <si>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</si>
  <si>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</si>
  <si>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</si>
  <si>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</si>
  <si>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</si>
  <si>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</si>
  <si>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</si>
  <si>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</si>
  <si>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</si>
  <si>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</si>
  <si>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</si>
  <si>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</si>
  <si>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</si>
  <si>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</si>
  <si>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</si>
  <si>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</si>
  <si>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</si>
  <si>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</si>
  <si>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</si>
  <si>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</si>
  <si>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</si>
  <si>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</si>
  <si>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</si>
  <si>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</si>
  <si>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</si>
  <si>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</si>
  <si>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</si>
  <si>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</si>
  <si>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</si>
  <si>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</si>
  <si>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</si>
  <si>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</si>
  <si>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</si>
  <si>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</si>
  <si>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</si>
  <si>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</si>
  <si>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</si>
  <si>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</si>
  <si>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</si>
  <si>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</si>
  <si>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</si>
  <si>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</si>
  <si>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</si>
  <si>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</si>
  <si>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</si>
  <si>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</si>
  <si>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</si>
  <si>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</si>
  <si>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</si>
  <si>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</si>
  <si>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</si>
  <si>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</si>
  <si>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</si>
  <si>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</si>
  <si>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</si>
  <si>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</si>
  <si>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</si>
  <si>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</si>
  <si>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</si>
  <si>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</si>
  <si>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</si>
  <si>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</si>
  <si>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</si>
  <si>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</si>
  <si>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</si>
  <si>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</si>
  <si>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</si>
  <si>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</si>
  <si>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</si>
  <si>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</si>
  <si>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</si>
  <si>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</si>
  <si>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</si>
  <si>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</si>
  <si>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</si>
  <si>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</si>
  <si>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</si>
  <si>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</si>
  <si>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</si>
  <si>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</si>
  <si>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</si>
  <si>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</si>
  <si>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</si>
  <si>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</si>
  <si>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</si>
  <si>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</si>
  <si>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</si>
  <si>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</si>
  <si>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</si>
  <si>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</si>
  <si>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</si>
  <si>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</si>
  <si>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</si>
  <si>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</si>
  <si>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</si>
  <si>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</si>
  <si>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</si>
  <si>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</si>
  <si>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</si>
  <si>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</si>
  <si>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</si>
  <si>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</si>
  <si>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</si>
  <si>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</si>
  <si>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</si>
  <si>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</si>
  <si>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</si>
  <si>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</si>
  <si>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</si>
  <si>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</si>
  <si>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</si>
  <si>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</si>
  <si>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</si>
  <si>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</si>
  <si>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</si>
  <si>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</si>
  <si>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</si>
  <si>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</si>
  <si>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</si>
  <si>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</si>
  <si>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</si>
  <si>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</si>
  <si>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</si>
  <si>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</si>
  <si>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</si>
  <si>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</si>
  <si>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</si>
  <si>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</si>
  <si>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</si>
  <si>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</si>
  <si>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</si>
  <si>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</si>
  <si>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</si>
  <si>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</si>
  <si>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</si>
  <si>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</si>
  <si>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</si>
  <si>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</si>
  <si>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</si>
  <si>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</si>
  <si>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</si>
  <si>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</si>
  <si>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</si>
  <si>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</si>
  <si>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</si>
  <si>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</si>
  <si>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</si>
  <si>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</si>
  <si>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</si>
  <si>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</si>
  <si>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</si>
  <si>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</si>
  <si>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</si>
  <si>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</si>
  <si>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</si>
  <si>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</si>
  <si>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</si>
  <si>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</si>
  <si>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</si>
  <si>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</si>
  <si>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</si>
  <si>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</si>
  <si>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</si>
  <si>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</si>
  <si>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</si>
  <si>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</si>
  <si>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</si>
  <si>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</si>
  <si>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</si>
  <si>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</si>
  <si>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</si>
  <si>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</si>
  <si>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</si>
  <si>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</si>
  <si>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</si>
  <si>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</si>
  <si>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</si>
  <si>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</si>
  <si>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</si>
  <si>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</si>
  <si>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</si>
  <si>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</si>
  <si>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</si>
  <si>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</si>
  <si>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</si>
  <si>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</si>
  <si>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</si>
  <si>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</si>
  <si>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</si>
  <si>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</si>
  <si>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</si>
  <si>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</si>
  <si>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</si>
  <si>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</si>
  <si>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</si>
  <si>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</si>
  <si>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</si>
  <si>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</si>
  <si>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</si>
  <si>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</si>
  <si>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</si>
  <si>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</si>
  <si>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</si>
  <si>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</si>
  <si>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</si>
  <si>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</si>
  <si>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</si>
  <si>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</si>
  <si>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</si>
  <si>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</si>
  <si>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</si>
  <si>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</si>
  <si>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</si>
  <si>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</si>
  <si>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</si>
  <si>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</si>
  <si>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</si>
  <si>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</si>
  <si>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</si>
  <si>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</si>
  <si>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</si>
  <si>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</si>
  <si>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</si>
  <si>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</si>
  <si>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</si>
  <si>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</si>
  <si>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</si>
  <si>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</si>
  <si>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</si>
  <si>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</si>
  <si>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</si>
  <si>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</si>
  <si>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</si>
  <si>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</si>
  <si>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</si>
  <si>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</si>
  <si>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</si>
  <si>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</si>
  <si>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</si>
  <si>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</si>
  <si>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</si>
  <si>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</si>
  <si>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</si>
  <si>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</si>
  <si>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</si>
  <si>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</si>
  <si>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</si>
  <si>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</si>
  <si>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</si>
  <si>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</si>
  <si>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</si>
  <si>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</si>
  <si>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</si>
  <si>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</si>
  <si>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</si>
  <si>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</si>
  <si>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</si>
  <si>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</si>
  <si>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</si>
  <si>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</si>
  <si>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</si>
  <si>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</si>
  <si>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</si>
  <si>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</si>
  <si>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</si>
  <si>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</si>
  <si>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</si>
  <si>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</si>
  <si>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</si>
  <si>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</si>
  <si>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</si>
  <si>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</si>
  <si>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</si>
  <si>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</si>
  <si>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</si>
  <si>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</si>
  <si>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</si>
  <si>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</si>
  <si>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</si>
  <si>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</si>
  <si>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</si>
  <si>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</si>
  <si>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</si>
  <si>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</si>
  <si>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</si>
  <si>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</si>
  <si>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</si>
  <si>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</si>
  <si>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</si>
  <si>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</si>
  <si>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</si>
  <si>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</si>
  <si>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</si>
  <si>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</si>
  <si>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</si>
  <si>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</si>
  <si>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</si>
  <si>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</si>
  <si>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</si>
  <si>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</si>
  <si>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</si>
  <si>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</si>
  <si>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</si>
  <si>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</si>
  <si>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</si>
  <si>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</si>
  <si>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</si>
  <si>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</si>
  <si>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</si>
  <si>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</si>
  <si>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</si>
  <si>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</si>
  <si>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</si>
  <si>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</si>
  <si>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</si>
  <si>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</si>
  <si>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</si>
  <si>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</si>
  <si>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</si>
  <si>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</si>
  <si>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</si>
  <si>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</si>
  <si>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</si>
  <si>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</si>
  <si>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</si>
  <si>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</si>
  <si>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</si>
  <si>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</si>
  <si>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</si>
  <si>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</si>
  <si>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</si>
  <si>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</si>
  <si>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</si>
  <si>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</si>
  <si>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</si>
  <si>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</si>
  <si>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</si>
  <si>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</si>
  <si>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</si>
  <si>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</si>
  <si>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</si>
  <si>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</si>
  <si>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</si>
  <si>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</si>
  <si>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</si>
  <si>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</si>
  <si>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</si>
  <si>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</si>
  <si>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</si>
  <si>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</si>
  <si>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</si>
  <si>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</si>
  <si>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</si>
  <si>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</si>
  <si>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</si>
  <si>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</si>
  <si>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</si>
  <si>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</si>
  <si>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</si>
  <si>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</si>
  <si>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</si>
  <si>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</si>
  <si>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</si>
  <si>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</si>
  <si>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</si>
  <si>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</si>
  <si>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</si>
  <si>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</si>
  <si>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</si>
  <si>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</si>
  <si>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</si>
  <si>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</si>
  <si>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</si>
  <si>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</si>
  <si>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</si>
  <si>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</si>
  <si>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</si>
  <si>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</si>
  <si>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</si>
  <si>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</si>
  <si>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</si>
  <si>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</si>
  <si>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</si>
  <si>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</si>
  <si>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</si>
  <si>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</si>
  <si>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</si>
  <si>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</si>
  <si>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</si>
  <si>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</si>
  <si>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</si>
  <si>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</si>
  <si>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</si>
  <si>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</si>
  <si>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</si>
  <si>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</si>
  <si>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</si>
  <si>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</si>
  <si>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</si>
  <si>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</si>
  <si>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</si>
  <si>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</si>
  <si>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</si>
  <si>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</si>
  <si>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</si>
  <si>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</si>
  <si>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</si>
  <si>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</si>
  <si>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</si>
  <si>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</si>
  <si>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</si>
  <si>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</si>
  <si>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</si>
  <si>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</si>
  <si>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</si>
  <si>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</si>
  <si>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</si>
  <si>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</si>
  <si>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</si>
  <si>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</si>
  <si>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</si>
  <si>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</si>
  <si>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</si>
  <si>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</si>
  <si>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</si>
  <si>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</si>
  <si>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</si>
  <si>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</si>
  <si>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</si>
  <si>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</si>
  <si>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</si>
  <si>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</si>
  <si>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</si>
  <si>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</si>
  <si>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</si>
  <si>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</si>
  <si>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</si>
  <si>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</si>
  <si>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</si>
  <si>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</si>
  <si>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</si>
  <si>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</si>
  <si>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</si>
  <si>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</si>
  <si>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</si>
  <si>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</si>
  <si>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</si>
  <si>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</si>
  <si>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</si>
  <si>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</si>
  <si>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</si>
  <si>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</si>
  <si>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</si>
  <si>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</si>
  <si>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</si>
  <si>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</si>
  <si>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</si>
  <si>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</si>
  <si>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</si>
  <si>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</si>
  <si>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</si>
  <si>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</si>
  <si>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</si>
  <si>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</si>
  <si>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</si>
  <si>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</si>
  <si>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</si>
  <si>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</si>
  <si>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</si>
  <si>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</si>
  <si>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</si>
  <si>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</si>
  <si>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</si>
  <si>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</si>
  <si>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</si>
  <si>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</si>
  <si>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</si>
  <si>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</si>
  <si>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</si>
  <si>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</si>
  <si>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</si>
  <si>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</si>
  <si>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</si>
  <si>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</si>
  <si>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</si>
  <si>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</si>
  <si>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</si>
  <si>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</si>
  <si>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</si>
  <si>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</si>
  <si>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</si>
  <si>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</si>
  <si>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</si>
  <si>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</si>
  <si>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</si>
  <si>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</si>
  <si>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</si>
  <si>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</si>
  <si>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</si>
  <si>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</si>
  <si>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</si>
  <si>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</si>
  <si>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</si>
  <si>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</si>
  <si>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</si>
  <si>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</si>
  <si>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</si>
  <si>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</si>
  <si>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</si>
  <si>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</si>
  <si>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</si>
  <si>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</si>
  <si>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</si>
  <si>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</si>
  <si>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</si>
  <si>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</si>
  <si>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</si>
  <si>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</si>
  <si>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</si>
  <si>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</si>
  <si>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</si>
  <si>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</si>
  <si>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</si>
  <si>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</si>
  <si>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</si>
  <si>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</si>
  <si>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</si>
  <si>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</si>
  <si>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</si>
  <si>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</si>
  <si>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</si>
  <si>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</si>
  <si>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</si>
  <si>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</si>
  <si>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</si>
  <si>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</si>
  <si>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</si>
  <si>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</si>
  <si>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</si>
  <si>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</si>
  <si>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</si>
  <si>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</si>
  <si>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</si>
  <si>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</si>
  <si>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</si>
  <si>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</si>
  <si>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</si>
  <si>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</si>
  <si>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</si>
  <si>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</si>
  <si>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</si>
  <si>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</si>
  <si>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</si>
  <si>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</si>
  <si>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</si>
  <si>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</si>
  <si>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</si>
  <si>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</si>
  <si>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</si>
  <si>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</si>
  <si>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</si>
  <si>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</si>
  <si>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</si>
  <si>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</si>
  <si>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</si>
  <si>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</si>
  <si>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</si>
  <si>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</si>
  <si>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</si>
  <si>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</si>
  <si>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</si>
  <si>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</si>
  <si>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</si>
  <si>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</si>
  <si>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</si>
  <si>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</si>
  <si>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</si>
  <si>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</si>
  <si>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</si>
  <si>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</si>
  <si>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</si>
  <si>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</si>
  <si>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</si>
  <si>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</si>
  <si>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</si>
  <si>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</si>
  <si>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</si>
  <si>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</si>
  <si>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</si>
  <si>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</si>
  <si>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</si>
  <si>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</si>
  <si>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</si>
  <si>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</si>
  <si>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</si>
  <si>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</si>
  <si>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</si>
  <si>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</si>
  <si>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</si>
  <si>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</si>
  <si>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</si>
  <si>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</si>
  <si>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</si>
  <si>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</si>
  <si>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</si>
  <si>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</si>
  <si>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</si>
  <si>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</si>
  <si>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</si>
  <si>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</si>
  <si>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</si>
  <si>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</si>
  <si>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</si>
  <si>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</si>
  <si>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</si>
  <si>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</si>
  <si>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</si>
  <si>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</si>
  <si>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</si>
  <si>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</si>
  <si>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</si>
  <si>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</si>
  <si>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</si>
  <si>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</si>
  <si>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</si>
  <si>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</si>
  <si>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</si>
  <si>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</si>
  <si>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</si>
  <si>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</si>
  <si>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</si>
  <si>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</si>
  <si>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</si>
  <si>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</si>
  <si>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</si>
  <si>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</si>
  <si>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</si>
  <si>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</si>
  <si>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</si>
  <si>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</si>
  <si>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</si>
  <si>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</si>
  <si>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</si>
  <si>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</si>
  <si>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</si>
  <si>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</si>
  <si>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</si>
  <si>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</si>
  <si>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</si>
  <si>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</si>
  <si>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</si>
  <si>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</si>
  <si>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</si>
  <si>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</si>
  <si>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</si>
  <si>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</si>
  <si>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</si>
  <si>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</si>
  <si>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</si>
  <si>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</si>
  <si>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</si>
  <si>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</si>
  <si>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</si>
  <si>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</si>
  <si>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</si>
  <si>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</si>
  <si>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</si>
  <si>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</si>
  <si>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</si>
  <si>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</si>
  <si>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</si>
  <si>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</si>
  <si>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</si>
  <si>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</si>
  <si>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</si>
  <si>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</si>
  <si>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</si>
  <si>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</si>
  <si>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</si>
  <si>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</si>
  <si>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</si>
  <si>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</si>
  <si>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</si>
  <si>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</si>
  <si>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</si>
  <si>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</si>
  <si>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</si>
  <si>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</si>
  <si>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</si>
  <si>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</si>
  <si>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</si>
  <si>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</si>
  <si>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</si>
  <si>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</si>
  <si>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</si>
  <si>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</si>
  <si>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</si>
  <si>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</si>
  <si>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</si>
  <si>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</si>
  <si>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</si>
  <si>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</si>
  <si>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</si>
  <si>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</si>
  <si>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</si>
  <si>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</si>
  <si>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</si>
  <si>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</si>
  <si>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</si>
  <si>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</si>
  <si>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</si>
  <si>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</si>
  <si>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</si>
  <si>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</si>
  <si>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</si>
  <si>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</si>
  <si>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</si>
  <si>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</si>
  <si>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</si>
  <si>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</si>
  <si>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</si>
  <si>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</si>
  <si>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</si>
  <si>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</si>
  <si>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</si>
  <si>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</si>
  <si>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</si>
  <si>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</si>
  <si>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</si>
  <si>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</si>
  <si>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</si>
  <si>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</si>
  <si>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</si>
  <si>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</si>
  <si>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</si>
  <si>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</si>
  <si>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</si>
  <si>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</si>
  <si>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</si>
  <si>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</si>
  <si>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</si>
  <si>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</si>
  <si>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</si>
  <si>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</si>
  <si>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</si>
  <si>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</si>
  <si>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</si>
  <si>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</si>
  <si>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</si>
  <si>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</si>
  <si>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</si>
  <si>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</si>
  <si>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</si>
  <si>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</si>
  <si>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</si>
  <si>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</si>
  <si>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</si>
  <si>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</si>
  <si>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</si>
  <si>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</si>
  <si>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</si>
  <si>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</si>
  <si>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</si>
  <si>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</si>
  <si>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</si>
  <si>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</si>
  <si>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</si>
  <si>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</si>
  <si>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</si>
  <si>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</si>
  <si>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</si>
  <si>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</si>
  <si>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</si>
  <si>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</si>
  <si>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</si>
  <si>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</si>
  <si>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</si>
  <si>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</si>
  <si>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</si>
  <si>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</si>
  <si>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</si>
  <si>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</si>
  <si>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</si>
  <si>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</si>
  <si>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</si>
  <si>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</si>
  <si>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</si>
  <si>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</si>
  <si>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</si>
  <si>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</si>
  <si>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</si>
  <si>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</si>
  <si>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</si>
  <si>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</si>
  <si>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</si>
  <si>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</si>
  <si>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</si>
  <si>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</si>
  <si>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</si>
  <si>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</si>
  <si>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</si>
  <si>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</si>
  <si>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</si>
  <si>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</si>
  <si>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</si>
  <si>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</si>
  <si>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</si>
  <si>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</si>
  <si>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</si>
  <si>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</si>
  <si>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</si>
  <si>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</si>
  <si>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</si>
  <si>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</si>
  <si>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</si>
  <si>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</si>
  <si>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</si>
  <si>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</si>
  <si>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</si>
  <si>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</si>
  <si>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</si>
  <si>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</si>
  <si>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</si>
  <si>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</si>
  <si>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</si>
  <si>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</si>
  <si>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</si>
  <si>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</si>
  <si>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</si>
  <si>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</si>
  <si>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</si>
  <si>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</si>
  <si>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</si>
  <si>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</si>
  <si>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</si>
  <si>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</si>
  <si>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</si>
  <si>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</si>
  <si>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</si>
  <si>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</si>
  <si>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</si>
  <si>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</si>
  <si>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</si>
  <si>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</si>
  <si>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</si>
  <si>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</si>
  <si>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</si>
  <si>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</si>
  <si>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</si>
  <si>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</si>
  <si>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</si>
  <si>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</si>
  <si>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</si>
  <si>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</si>
  <si>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</si>
  <si>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</si>
  <si>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</si>
  <si>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</si>
  <si>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</si>
  <si>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</si>
  <si>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</si>
  <si>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</si>
  <si>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</si>
  <si>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</si>
  <si>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</si>
  <si>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</si>
  <si>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</si>
  <si>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</si>
  <si>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</si>
  <si>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</si>
  <si>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</si>
  <si>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</si>
  <si>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</si>
  <si>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</si>
  <si>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</si>
  <si>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</si>
  <si>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</si>
  <si>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</si>
  <si>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</si>
  <si>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</si>
  <si>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</si>
  <si>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</si>
  <si>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</si>
  <si>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</si>
  <si>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</si>
  <si>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</si>
  <si>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</si>
  <si>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</si>
  <si>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</si>
  <si>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</si>
  <si>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</si>
  <si>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</si>
  <si>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</si>
  <si>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</si>
  <si>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</si>
  <si>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</si>
  <si>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</si>
  <si>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</si>
  <si>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</si>
  <si>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</si>
  <si>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</si>
  <si>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</si>
  <si>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</si>
  <si>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</si>
  <si>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</si>
  <si>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</si>
  <si>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</si>
  <si>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</si>
  <si>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</si>
  <si>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</si>
  <si>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</si>
  <si>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</si>
  <si>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</si>
  <si>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</si>
  <si>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</si>
  <si>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</si>
  <si>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</si>
  <si>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</si>
  <si>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</si>
  <si>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</si>
  <si>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</si>
  <si>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</si>
  <si>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</si>
  <si>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</si>
  <si>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</si>
  <si>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</si>
  <si>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</si>
  <si>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</si>
  <si>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</si>
  <si>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</si>
  <si>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</si>
  <si>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</si>
  <si>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</si>
  <si>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</si>
  <si>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</si>
  <si>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</si>
  <si>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</si>
  <si>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</si>
  <si>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</si>
  <si>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</si>
  <si>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</si>
  <si>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</si>
  <si>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</si>
  <si>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</si>
  <si>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</si>
  <si>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</si>
  <si>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</si>
  <si>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</si>
  <si>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</si>
  <si>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</si>
  <si>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</si>
  <si>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</si>
  <si>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</si>
  <si>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</si>
  <si>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</si>
  <si>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</si>
  <si>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</si>
  <si>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</si>
  <si>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</si>
  <si>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</si>
  <si>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</si>
  <si>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</si>
  <si>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</si>
  <si>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</si>
  <si>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</si>
  <si>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</si>
  <si>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</si>
  <si>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</si>
  <si>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</si>
  <si>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</si>
  <si>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</si>
  <si>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</si>
  <si>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</si>
  <si>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</si>
  <si>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</si>
  <si>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</si>
  <si>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</si>
  <si>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</si>
  <si>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</si>
  <si>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</si>
  <si>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</si>
  <si>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</si>
  <si>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</si>
  <si>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</si>
  <si>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</si>
  <si>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</si>
  <si>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</si>
  <si>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</si>
  <si>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</si>
  <si>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</si>
  <si>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</si>
  <si>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</si>
  <si>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</si>
  <si>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</si>
  <si>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</si>
  <si>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</si>
  <si>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</si>
  <si>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</si>
  <si>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</si>
  <si>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</si>
  <si>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</si>
  <si>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</si>
  <si>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</si>
  <si>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</si>
  <si>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</si>
  <si>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</si>
  <si>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</si>
  <si>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</si>
  <si>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</si>
  <si>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</si>
  <si>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</si>
  <si>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</si>
  <si>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</si>
  <si>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</si>
  <si>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</si>
  <si>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</si>
  <si>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</si>
  <si>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</si>
  <si>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</si>
  <si>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</si>
  <si>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</si>
  <si>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</si>
  <si>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</si>
  <si>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</si>
  <si>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</si>
  <si>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</si>
  <si>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</si>
  <si>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</si>
  <si>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</si>
  <si>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</si>
  <si>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</si>
  <si>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</si>
  <si>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</si>
  <si>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</si>
  <si>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</si>
  <si>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</si>
  <si>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</si>
  <si>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</si>
  <si>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</si>
  <si>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</si>
  <si>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</si>
  <si>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</si>
  <si>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</si>
  <si>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</si>
  <si>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</si>
  <si>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</si>
  <si>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</si>
  <si>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</si>
  <si>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</si>
  <si>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</si>
  <si>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</si>
  <si>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</si>
  <si>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</si>
  <si>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</si>
  <si>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</si>
  <si>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</si>
  <si>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</si>
  <si>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</si>
  <si>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</si>
  <si>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</si>
  <si>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</si>
  <si>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</si>
  <si>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</si>
  <si>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</si>
  <si>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</si>
  <si>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</si>
  <si>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</si>
  <si>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</si>
  <si>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</si>
  <si>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</si>
  <si>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</si>
  <si>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</si>
  <si>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</si>
  <si>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</si>
  <si>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</si>
  <si>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</si>
  <si>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</si>
  <si>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</si>
  <si>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</si>
  <si>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</si>
  <si>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</si>
  <si>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</si>
  <si>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</si>
  <si>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</si>
  <si>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</si>
  <si>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</si>
  <si>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</si>
  <si>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</si>
  <si>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</si>
  <si>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</si>
  <si>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</si>
  <si>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</si>
  <si>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</si>
  <si>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</si>
  <si>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</si>
  <si>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</si>
  <si>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</si>
  <si>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</si>
  <si>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</si>
  <si>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</si>
  <si>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</si>
  <si>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</si>
  <si>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</si>
  <si>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</si>
  <si>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</si>
  <si>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</si>
  <si>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</si>
  <si>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</si>
  <si>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</si>
  <si>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</si>
  <si>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</si>
  <si>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</si>
  <si>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</si>
  <si>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</si>
  <si>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</si>
  <si>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</si>
  <si>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</si>
  <si>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</si>
  <si>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</si>
  <si>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</si>
  <si>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</si>
  <si>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</si>
  <si>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</si>
  <si>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</si>
  <si>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</si>
  <si>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</si>
  <si>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</si>
  <si>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</si>
  <si>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</si>
  <si>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</si>
  <si>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</si>
  <si>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</si>
  <si>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</si>
  <si>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</si>
  <si>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</si>
  <si>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</si>
  <si>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</si>
  <si>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</si>
  <si>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</si>
  <si>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</si>
  <si>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</si>
  <si>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</si>
  <si>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</si>
  <si>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</si>
  <si>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</si>
  <si>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</si>
  <si>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</si>
  <si>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</si>
  <si>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</si>
  <si>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</si>
  <si>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</si>
  <si>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</si>
  <si>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</si>
  <si>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</si>
  <si>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</si>
  <si>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</si>
  <si>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</si>
  <si>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</si>
  <si>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</si>
  <si>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</si>
  <si>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</si>
  <si>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</si>
  <si>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</si>
  <si>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</si>
  <si>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</si>
  <si>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</si>
  <si>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</si>
  <si>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</si>
  <si>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</si>
  <si>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</si>
  <si>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</si>
  <si>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</si>
  <si>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</si>
  <si>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</si>
  <si>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</si>
  <si>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</si>
  <si>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</si>
  <si>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</si>
  <si>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</si>
  <si>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</si>
  <si>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</si>
  <si>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</si>
  <si>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</si>
  <si>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</si>
  <si>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</si>
  <si>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</si>
  <si>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</si>
  <si>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</si>
  <si>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</si>
  <si>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</si>
  <si>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</si>
  <si>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</si>
  <si>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</si>
  <si>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</si>
  <si>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</si>
  <si>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</si>
  <si>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</si>
  <si>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</si>
  <si>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</si>
  <si>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</si>
  <si>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</si>
  <si>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</si>
  <si>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</si>
  <si>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</si>
  <si>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</si>
  <si>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</si>
  <si>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</si>
  <si>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</si>
  <si>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</si>
  <si>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</si>
  <si>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</si>
  <si>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</si>
  <si>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</si>
  <si>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</si>
  <si>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</si>
  <si>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</si>
  <si>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</si>
  <si>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</si>
  <si>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</si>
  <si>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</si>
  <si>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</si>
  <si>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</si>
  <si>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</si>
  <si>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</si>
  <si>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</si>
  <si>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</si>
  <si>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</si>
  <si>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</si>
  <si>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</si>
  <si>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</si>
  <si>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</si>
  <si>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</si>
  <si>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</si>
  <si>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</si>
  <si>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</si>
  <si>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</si>
  <si>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</si>
  <si>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</si>
  <si>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</si>
  <si>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</si>
  <si>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</si>
  <si>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</si>
  <si>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</si>
  <si>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</si>
  <si>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</si>
  <si>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</si>
  <si>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</si>
  <si>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</si>
  <si>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</si>
  <si>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</si>
  <si>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</si>
  <si>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</si>
  <si>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</si>
  <si>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</si>
  <si>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</si>
  <si>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</si>
  <si>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</si>
  <si>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</si>
  <si>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</si>
  <si>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</si>
  <si>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</si>
  <si>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</si>
  <si>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</si>
  <si>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</si>
  <si>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</si>
  <si>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</si>
  <si>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</si>
  <si>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</si>
  <si>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</si>
  <si>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</si>
  <si>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</si>
  <si>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</si>
  <si>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</si>
  <si>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</si>
  <si>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</si>
  <si>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</si>
  <si>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</si>
  <si>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</si>
  <si>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</si>
  <si>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</si>
  <si>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</si>
  <si>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</si>
  <si>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</si>
  <si>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</si>
  <si>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</si>
  <si>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</si>
  <si>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</si>
  <si>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</si>
  <si>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</si>
  <si>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</si>
  <si>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</si>
  <si>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</si>
  <si>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</si>
  <si>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</si>
  <si>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</si>
  <si>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</si>
  <si>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</si>
  <si>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</si>
  <si>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</si>
  <si>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</si>
  <si>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</si>
  <si>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</si>
  <si>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</si>
  <si>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</si>
  <si>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</si>
  <si>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</si>
  <si>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</si>
  <si>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</si>
  <si>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</si>
  <si>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</si>
  <si>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</si>
  <si>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</si>
  <si>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</si>
  <si>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</si>
  <si>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</si>
  <si>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</si>
  <si>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</si>
  <si>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</si>
  <si>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</si>
  <si>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</si>
  <si>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</si>
  <si>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</si>
  <si>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</si>
  <si>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</si>
  <si>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</si>
  <si>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</si>
  <si>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</si>
  <si>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</si>
  <si>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</si>
  <si>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</si>
  <si>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</si>
  <si>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</si>
  <si>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</si>
  <si>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</si>
  <si>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</si>
  <si>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</si>
  <si>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</si>
  <si>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</si>
  <si>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</si>
  <si>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</si>
  <si>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</si>
  <si>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</si>
  <si>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</si>
  <si>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</si>
  <si>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</si>
  <si>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</si>
  <si>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</si>
  <si>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</si>
  <si>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</si>
  <si>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</si>
  <si>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</si>
  <si>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</si>
  <si>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</si>
  <si>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</si>
  <si>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</si>
  <si>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</si>
  <si>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</si>
  <si>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</si>
  <si>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</si>
  <si>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</si>
  <si>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</si>
  <si>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</si>
  <si>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</si>
  <si>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</si>
  <si>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</si>
  <si>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</si>
  <si>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</si>
  <si>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</si>
  <si>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</si>
  <si>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</si>
  <si>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</si>
  <si>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</si>
  <si>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</si>
  <si>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</si>
  <si>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</si>
  <si>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</si>
  <si>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</si>
  <si>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</si>
  <si>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</si>
  <si>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</si>
  <si>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</si>
  <si>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</si>
  <si>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</si>
  <si>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</si>
  <si>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</si>
  <si>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</si>
  <si>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</si>
  <si>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</si>
  <si>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</si>
  <si>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</si>
  <si>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</si>
  <si>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</si>
  <si>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</si>
  <si>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</si>
  <si>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</si>
  <si>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</si>
  <si>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</si>
  <si>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</si>
  <si>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</si>
  <si>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</si>
  <si>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</si>
  <si>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</si>
  <si>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</si>
  <si>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</si>
  <si>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</si>
  <si>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</si>
  <si>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</si>
  <si>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</si>
  <si>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</si>
  <si>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</si>
  <si>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</si>
  <si>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</si>
  <si>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</si>
  <si>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</si>
  <si>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</si>
  <si>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</si>
  <si>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</si>
  <si>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</si>
  <si>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</si>
  <si>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</si>
  <si>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</si>
  <si>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</si>
  <si>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</si>
  <si>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</si>
  <si>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</si>
  <si>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</si>
  <si>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</si>
  <si>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</si>
  <si>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</si>
  <si>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</si>
  <si>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</si>
  <si>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</si>
  <si>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</si>
  <si>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</si>
  <si>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</si>
  <si>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</si>
  <si>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</si>
  <si>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</si>
  <si>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</si>
  <si>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</si>
  <si>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</si>
  <si>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</si>
  <si>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</si>
  <si>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</si>
  <si>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</si>
  <si>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</si>
  <si>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</si>
  <si>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</si>
  <si>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</si>
  <si>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</si>
  <si>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</si>
  <si>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</si>
  <si>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</si>
  <si>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</si>
  <si>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</si>
  <si>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</si>
  <si>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</si>
  <si>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</si>
  <si>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</si>
  <si>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</si>
  <si>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</si>
  <si>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</si>
  <si>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</si>
  <si>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</si>
  <si>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</si>
  <si>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</si>
  <si>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</si>
  <si>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</si>
  <si>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</si>
  <si>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</si>
  <si>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</si>
  <si>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</si>
  <si>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</si>
  <si>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</si>
  <si>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</si>
  <si>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</si>
  <si>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</si>
  <si>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</si>
  <si>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</si>
  <si>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</si>
  <si>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</si>
  <si>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</si>
  <si>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</si>
  <si>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</si>
  <si>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</si>
  <si>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</si>
  <si>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</si>
  <si>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</si>
  <si>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</si>
  <si>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</si>
  <si>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</si>
  <si>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</si>
  <si>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</si>
  <si>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</si>
  <si>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</si>
  <si>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</si>
  <si>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</si>
  <si>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</si>
  <si>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</si>
  <si>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</si>
  <si>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</si>
  <si>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</si>
  <si>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</si>
  <si>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</si>
  <si>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</si>
  <si>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</si>
  <si>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</si>
  <si>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</si>
  <si>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</si>
  <si>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</si>
  <si>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</si>
  <si>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</si>
  <si>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</si>
  <si>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</si>
  <si>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</si>
  <si>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</si>
  <si>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</si>
  <si>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</si>
  <si>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</si>
  <si>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</si>
  <si>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</si>
  <si>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</si>
  <si>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</si>
  <si>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</si>
  <si>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</si>
  <si>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</si>
  <si>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</si>
  <si>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</si>
  <si>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</si>
  <si>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</si>
  <si>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</si>
  <si>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</si>
  <si>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</si>
  <si>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</si>
  <si>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</si>
  <si>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</si>
  <si>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</si>
  <si>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</si>
  <si>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</si>
  <si>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</si>
  <si>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</si>
  <si>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</si>
  <si>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</si>
  <si>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</si>
  <si>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</si>
  <si>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</si>
  <si>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</si>
  <si>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</si>
  <si>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</si>
  <si>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</si>
  <si>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</si>
  <si>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</si>
  <si>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</si>
  <si>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</si>
  <si>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</si>
  <si>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</si>
  <si>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</si>
  <si>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</si>
  <si>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</si>
  <si>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</si>
  <si>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</si>
  <si>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</si>
  <si>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</si>
  <si>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</si>
  <si>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</si>
  <si>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</si>
  <si>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</si>
  <si>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</si>
  <si>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</si>
  <si>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</si>
  <si>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</si>
  <si>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</si>
  <si>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</si>
  <si>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</si>
  <si>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</si>
  <si>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</si>
  <si>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</si>
  <si>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</si>
  <si>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</si>
  <si>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</si>
  <si>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</si>
  <si>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</si>
  <si>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</si>
  <si>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</si>
  <si>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</si>
  <si>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</si>
  <si>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</si>
  <si>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</si>
  <si>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</si>
  <si>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</si>
  <si>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</si>
  <si>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</si>
  <si>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</si>
  <si>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</si>
  <si>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</si>
  <si>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</si>
  <si>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</si>
  <si>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</si>
  <si>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</si>
  <si>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</si>
  <si>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</si>
  <si>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</si>
  <si>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</si>
  <si>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</si>
  <si>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</si>
  <si>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</si>
  <si>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</si>
  <si>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</si>
  <si>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</si>
  <si>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</si>
  <si>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</si>
  <si>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</si>
  <si>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</si>
  <si>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</si>
  <si>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</si>
  <si>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</si>
  <si>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</si>
  <si>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</si>
  <si>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</si>
  <si>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</si>
  <si>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</si>
  <si>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</si>
  <si>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</si>
  <si>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</si>
  <si>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</si>
  <si>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</si>
  <si>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</si>
  <si>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</si>
  <si>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</si>
  <si>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</si>
  <si>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</si>
  <si>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</si>
  <si>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</si>
  <si>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</si>
  <si>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</si>
  <si>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</si>
  <si>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</si>
  <si>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</si>
  <si>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</si>
  <si>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</si>
  <si>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</si>
  <si>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</si>
  <si>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</si>
  <si>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</si>
  <si>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</si>
  <si>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</si>
  <si>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</si>
  <si>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</si>
  <si>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</si>
  <si>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</si>
  <si>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</si>
  <si>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</si>
  <si>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</si>
  <si>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</si>
  <si>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</si>
  <si>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</si>
  <si>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</si>
  <si>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</si>
  <si>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</si>
  <si>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</si>
  <si>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</si>
  <si>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</si>
  <si>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</si>
  <si>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</si>
  <si>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</si>
  <si>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</si>
  <si>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</si>
  <si>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</si>
  <si>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</si>
  <si>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</si>
  <si>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</si>
  <si>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</si>
  <si>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</si>
  <si>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</si>
  <si>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</si>
  <si>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</si>
  <si>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</si>
  <si>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</si>
  <si>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</si>
  <si>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</si>
  <si>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</si>
  <si>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</si>
  <si>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</si>
  <si>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</si>
  <si>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</si>
  <si>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</si>
  <si>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</si>
  <si>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</si>
  <si>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</si>
  <si>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</si>
  <si>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</si>
  <si>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</si>
  <si>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</si>
  <si>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</si>
  <si>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</si>
  <si>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</si>
  <si>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</si>
  <si>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</si>
  <si>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</si>
  <si>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</si>
  <si>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</si>
  <si>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</si>
  <si>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</si>
  <si>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</si>
  <si>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</si>
  <si>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</si>
  <si>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</si>
  <si>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</si>
  <si>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</si>
  <si>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</si>
  <si>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</si>
  <si>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</si>
  <si>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</si>
  <si>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</si>
  <si>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</si>
  <si>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</si>
  <si>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</si>
  <si>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</si>
  <si>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</si>
  <si>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</si>
  <si>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</si>
  <si>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</si>
  <si>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</si>
  <si>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</si>
  <si>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</si>
  <si>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</si>
  <si>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</si>
  <si>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</si>
  <si>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</si>
  <si>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</si>
  <si>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</si>
  <si>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</si>
  <si>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</si>
  <si>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</si>
  <si>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</si>
  <si>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</si>
  <si>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</si>
  <si>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</si>
  <si>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</si>
  <si>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</si>
  <si>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</si>
  <si>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</si>
  <si>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</si>
  <si>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</si>
  <si>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</si>
  <si>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</si>
  <si>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</si>
  <si>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</si>
  <si>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</si>
  <si>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</si>
  <si>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</si>
  <si>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</si>
  <si>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</si>
  <si>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</si>
  <si>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</si>
  <si>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</si>
  <si>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</si>
  <si>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</si>
  <si>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</si>
  <si>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</si>
  <si>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</si>
  <si>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</si>
  <si>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</si>
  <si>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</si>
  <si>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</si>
  <si>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</si>
  <si>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</si>
  <si>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</si>
  <si>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</si>
  <si>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</si>
  <si>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</si>
  <si>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</si>
  <si>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</si>
  <si>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</si>
  <si>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</si>
  <si>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</si>
  <si>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</si>
  <si>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</si>
  <si>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</si>
  <si>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</si>
  <si>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</si>
  <si>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</si>
  <si>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</si>
  <si>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</si>
  <si>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</si>
  <si>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</si>
  <si>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</si>
  <si>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</si>
  <si>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</si>
  <si>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</si>
  <si>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</si>
  <si>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</si>
  <si>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</si>
  <si>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</si>
  <si>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</si>
  <si>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</si>
  <si>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</si>
  <si>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</si>
  <si>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</si>
  <si>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</si>
  <si>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</si>
  <si>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</si>
  <si>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</si>
  <si>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</si>
  <si>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</si>
  <si>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</si>
  <si>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</si>
  <si>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</si>
  <si>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</si>
  <si>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</si>
  <si>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</si>
  <si>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</si>
  <si>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</si>
  <si>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</si>
  <si>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</si>
  <si>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</si>
  <si>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</si>
  <si>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</si>
  <si>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</si>
  <si>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</si>
  <si>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</si>
  <si>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</si>
  <si>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</si>
  <si>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</si>
  <si>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</si>
  <si>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</si>
  <si>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</si>
  <si>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</si>
  <si>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</si>
  <si>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</si>
  <si>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</si>
  <si>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</si>
  <si>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</si>
  <si>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</si>
  <si>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</si>
  <si>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</si>
  <si>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</si>
  <si>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</si>
  <si>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</si>
  <si>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</si>
  <si>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</si>
  <si>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</si>
  <si>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</si>
  <si>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</si>
  <si>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</si>
  <si>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</si>
  <si>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</si>
  <si>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</si>
  <si>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</si>
  <si>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</si>
  <si>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</si>
  <si>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</si>
  <si>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</si>
  <si>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</si>
  <si>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</si>
  <si>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</si>
  <si>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</si>
  <si>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</si>
  <si>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</si>
  <si>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</si>
  <si>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</si>
  <si>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</si>
  <si>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</si>
  <si>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</si>
  <si>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</si>
  <si>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</si>
  <si>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</si>
  <si>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</si>
  <si>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</si>
  <si>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</si>
  <si>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</si>
  <si>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</si>
  <si>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</si>
  <si>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</si>
  <si>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</si>
  <si>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</si>
  <si>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</si>
  <si>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</si>
  <si>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</si>
  <si>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</si>
  <si>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</si>
  <si>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</si>
  <si>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</si>
  <si>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</si>
  <si>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</si>
  <si>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</si>
  <si>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</si>
  <si>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</si>
  <si>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</si>
  <si>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</si>
  <si>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</si>
  <si>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</si>
  <si>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</si>
  <si>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</si>
  <si>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</si>
  <si>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</si>
  <si>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</si>
  <si>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</si>
  <si>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</si>
  <si>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</si>
  <si>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</si>
  <si>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</si>
  <si>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</si>
  <si>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</si>
  <si>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</si>
  <si>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</si>
  <si>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</si>
  <si>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</si>
  <si>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</si>
  <si>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</si>
  <si>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</si>
  <si>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</si>
  <si>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</si>
  <si>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</si>
  <si>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</si>
  <si>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</si>
  <si>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</si>
  <si>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</si>
  <si>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</si>
  <si>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</si>
  <si>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</si>
  <si>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</si>
  <si>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</si>
  <si>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</si>
  <si>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</si>
  <si>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</si>
  <si>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</si>
  <si>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</si>
  <si>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</si>
  <si>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</si>
  <si>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</si>
  <si>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</si>
  <si>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</si>
  <si>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</si>
  <si>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</si>
  <si>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</si>
  <si>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</si>
  <si>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</si>
  <si>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</si>
  <si>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</si>
  <si>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</si>
  <si>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</si>
  <si>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</si>
  <si>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</si>
  <si>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</si>
  <si>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</si>
  <si>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</si>
  <si>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</si>
  <si>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</si>
  <si>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</si>
  <si>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</si>
  <si>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</si>
  <si>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</si>
  <si>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</si>
  <si>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</si>
  <si>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</si>
  <si>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</si>
  <si>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</si>
  <si>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</si>
  <si>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</si>
  <si>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</si>
  <si>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</si>
  <si>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</si>
  <si>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</si>
  <si>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</si>
  <si>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</si>
  <si>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</si>
  <si>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</si>
  <si>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</si>
  <si>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</si>
  <si>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</si>
  <si>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</si>
  <si>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</si>
  <si>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</si>
  <si>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</si>
  <si>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</si>
  <si>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</si>
  <si>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</si>
  <si>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</si>
  <si>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</si>
  <si>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</si>
  <si>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</si>
  <si>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</si>
  <si>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</si>
  <si>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</si>
  <si>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</si>
  <si>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</si>
  <si>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</si>
  <si>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</si>
  <si>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</si>
  <si>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</si>
  <si>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</si>
  <si>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</si>
  <si>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</si>
  <si>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</si>
  <si>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</si>
  <si>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</si>
  <si>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</si>
  <si>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</si>
  <si>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</si>
  <si>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</si>
  <si>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</si>
  <si>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</si>
  <si>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</si>
  <si>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</si>
  <si>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</si>
  <si>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</si>
  <si>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</si>
  <si>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</si>
  <si>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</si>
  <si>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</si>
  <si>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</si>
  <si>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</si>
  <si>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</si>
  <si>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</si>
  <si>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</si>
  <si>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</si>
  <si>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</si>
  <si>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</si>
  <si>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</si>
  <si>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</si>
  <si>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</si>
  <si>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</si>
  <si>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</si>
  <si>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</si>
  <si>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</si>
  <si>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</si>
  <si>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</si>
  <si>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</si>
  <si>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</si>
  <si>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</si>
  <si>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</si>
  <si>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</si>
  <si>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</si>
  <si>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</si>
  <si>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</si>
  <si>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</si>
  <si>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</si>
  <si>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</si>
  <si>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</si>
  <si>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</si>
  <si>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</si>
  <si>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</si>
  <si>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</si>
  <si>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</si>
  <si>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</si>
  <si>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</si>
  <si>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</si>
  <si>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</si>
  <si>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</si>
  <si>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</si>
  <si>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</si>
  <si>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</si>
  <si>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</si>
  <si>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</si>
  <si>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</si>
  <si>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</si>
  <si>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</si>
  <si>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</si>
  <si>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</si>
  <si>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</si>
  <si>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</si>
  <si>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</si>
  <si>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</si>
  <si>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</si>
  <si>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</si>
  <si>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</si>
  <si>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</si>
  <si>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</si>
  <si>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</si>
  <si>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</si>
  <si>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</si>
  <si>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</si>
  <si>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</si>
  <si>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</si>
  <si>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</si>
  <si>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</si>
  <si>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</si>
  <si>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</si>
  <si>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</si>
  <si>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</si>
  <si>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</si>
  <si>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</si>
  <si>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</si>
  <si>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</si>
  <si>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</si>
  <si>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</si>
  <si>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</si>
  <si>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</si>
  <si>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</si>
  <si>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</si>
  <si>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</si>
  <si>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</si>
  <si>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</si>
  <si>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</si>
  <si>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</si>
  <si>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</si>
  <si>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</si>
  <si>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</si>
  <si>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</si>
  <si>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</si>
  <si>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</si>
  <si>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</si>
  <si>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</si>
  <si>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</si>
  <si>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</si>
  <si>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</si>
  <si>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</si>
  <si>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</si>
  <si>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</si>
  <si>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</si>
  <si>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</si>
  <si>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</si>
  <si>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</si>
  <si>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</si>
  <si>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</si>
  <si>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</si>
  <si>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</si>
  <si>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</si>
  <si>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</si>
  <si>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</si>
  <si>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</si>
  <si>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</si>
  <si>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</si>
  <si>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</si>
  <si>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</si>
  <si>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</si>
  <si>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</si>
  <si>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</si>
  <si>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</si>
  <si>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</si>
  <si>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</si>
  <si>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</si>
  <si>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</si>
  <si>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</si>
  <si>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</si>
  <si>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</si>
  <si>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</si>
  <si>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</si>
  <si>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</si>
  <si>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</si>
  <si>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</si>
  <si>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</si>
  <si>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</si>
  <si>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</si>
  <si>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</si>
  <si>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</si>
  <si>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</si>
  <si>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</si>
  <si>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</si>
  <si>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</si>
  <si>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</si>
  <si>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</si>
  <si>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</si>
  <si>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</si>
  <si>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</si>
  <si>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</si>
  <si>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</si>
  <si>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</si>
  <si>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</si>
  <si>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</si>
  <si>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</si>
  <si>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</si>
  <si>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</si>
  <si>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</si>
  <si>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</si>
  <si>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</si>
  <si>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</si>
  <si>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</si>
  <si>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</si>
  <si>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</si>
  <si>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</si>
  <si>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</si>
  <si>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</si>
  <si>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</si>
  <si>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</si>
  <si>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</si>
  <si>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</si>
  <si>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</si>
  <si>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</si>
  <si>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</si>
  <si>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</si>
  <si>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</si>
  <si>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</si>
  <si>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</si>
  <si>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</si>
  <si>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</si>
  <si>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</si>
  <si>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</si>
  <si>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</si>
  <si>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</si>
  <si>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</si>
  <si>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</si>
  <si>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</si>
  <si>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</si>
  <si>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</si>
  <si>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</si>
  <si>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</si>
  <si>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</si>
  <si>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</si>
  <si>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</si>
  <si>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</si>
  <si>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</si>
  <si>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</si>
  <si>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</si>
  <si>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</si>
  <si>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</si>
  <si>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</si>
  <si>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</si>
  <si>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</si>
  <si>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</si>
  <si>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</si>
  <si>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</si>
  <si>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</si>
  <si>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</si>
  <si>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</si>
  <si>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</si>
  <si>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</si>
  <si>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</si>
  <si>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</si>
  <si>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</si>
  <si>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</si>
  <si>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</si>
  <si>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</si>
  <si>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</si>
  <si>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</si>
  <si>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</si>
  <si>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</si>
  <si>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</si>
  <si>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</si>
  <si>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</si>
  <si>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</si>
  <si>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</si>
  <si>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</si>
  <si>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</si>
  <si>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</si>
  <si>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</si>
  <si>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</si>
  <si>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</si>
  <si>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</si>
  <si>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</si>
  <si>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</si>
  <si>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</si>
  <si>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</si>
  <si>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</si>
  <si>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</si>
  <si>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</si>
  <si>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</si>
  <si>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</si>
  <si>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</si>
  <si>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</si>
  <si>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</si>
  <si>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</si>
  <si>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</si>
  <si>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</si>
  <si>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</si>
  <si>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</si>
  <si>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</si>
  <si>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</si>
  <si>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</si>
  <si>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</si>
  <si>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</si>
  <si>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</si>
  <si>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</si>
  <si>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</si>
  <si>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</si>
  <si>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</si>
  <si>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</si>
  <si>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</si>
  <si>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</si>
  <si>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</si>
  <si>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</si>
  <si>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</si>
  <si>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</si>
  <si>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</si>
  <si>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</si>
  <si>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</si>
  <si>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</si>
  <si>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</si>
  <si>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</si>
  <si>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</si>
  <si>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</si>
  <si>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</si>
  <si>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</si>
  <si>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</si>
  <si>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</si>
  <si>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</si>
  <si>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</si>
  <si>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</si>
  <si>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</si>
  <si>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</si>
  <si>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</si>
  <si>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</si>
  <si>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</si>
  <si>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</si>
  <si>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</si>
  <si>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</si>
  <si>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</si>
  <si>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</si>
  <si>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</si>
  <si>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</si>
  <si>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</si>
  <si>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</si>
  <si>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</si>
  <si>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</si>
  <si>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</si>
  <si>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</si>
  <si>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</si>
  <si>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</si>
  <si>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</si>
  <si>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</si>
  <si>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</si>
  <si>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</si>
  <si>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</si>
  <si>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</si>
  <si>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</si>
  <si>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</si>
  <si>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</si>
  <si>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</si>
  <si>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</si>
  <si>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</si>
  <si>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</si>
  <si>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</si>
  <si>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</si>
  <si>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</si>
  <si>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</si>
  <si>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</si>
  <si>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</si>
  <si>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</si>
  <si>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</si>
  <si>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</si>
  <si>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</si>
  <si>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</si>
  <si>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</si>
  <si>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</si>
  <si>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</si>
  <si>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</si>
  <si>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</si>
  <si>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</si>
  <si>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</si>
  <si>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</si>
  <si>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</si>
  <si>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</si>
  <si>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</si>
  <si>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</si>
  <si>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</si>
  <si>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</si>
  <si>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</si>
  <si>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</si>
  <si>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</si>
  <si>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</si>
  <si>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</si>
  <si>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</si>
  <si>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</si>
  <si>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</si>
  <si>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</si>
  <si>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</si>
  <si>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</si>
  <si>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</si>
  <si>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</si>
  <si>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</si>
  <si>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</si>
  <si>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</si>
  <si>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</si>
  <si>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</si>
  <si>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</si>
  <si>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</si>
  <si>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</si>
  <si>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</si>
  <si>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</si>
  <si>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</si>
  <si>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</si>
  <si>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</si>
  <si>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</si>
  <si>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</si>
  <si>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</si>
  <si>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</si>
  <si>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</si>
  <si>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</si>
  <si>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</si>
  <si>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</si>
  <si>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</si>
  <si>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</si>
  <si>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</si>
  <si>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</si>
  <si>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</si>
  <si>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</si>
  <si>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</si>
  <si>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</si>
  <si>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</si>
  <si>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</si>
  <si>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</si>
  <si>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</si>
  <si>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</si>
  <si>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</si>
  <si>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</si>
  <si>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</si>
  <si>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</si>
  <si>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</si>
  <si>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</si>
  <si>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</si>
  <si>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</si>
  <si>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</si>
  <si>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</si>
  <si>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</si>
  <si>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</si>
  <si>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</si>
  <si>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</si>
  <si>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</si>
  <si>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</si>
  <si>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</si>
  <si>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</si>
  <si>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</si>
  <si>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</si>
  <si>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</si>
  <si>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</si>
  <si>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</si>
  <si>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</si>
  <si>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</si>
  <si>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</si>
  <si>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</si>
  <si>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</si>
  <si>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</si>
  <si>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</si>
  <si>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</si>
  <si>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</si>
  <si>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</si>
  <si>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</si>
  <si>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</si>
  <si>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</si>
  <si>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</si>
  <si>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</si>
  <si>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</si>
  <si>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</si>
  <si>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</si>
  <si>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</si>
  <si>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</si>
  <si>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</si>
  <si>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</si>
  <si>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</si>
  <si>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</si>
  <si>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</si>
  <si>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</si>
  <si>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</si>
  <si>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</si>
  <si>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</si>
  <si>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</si>
  <si>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</si>
  <si>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</si>
  <si>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</si>
  <si>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</si>
  <si>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</si>
  <si>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</si>
  <si>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</si>
  <si>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</si>
  <si>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</si>
  <si>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</si>
  <si>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</si>
  <si>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</si>
  <si>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</si>
  <si>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</si>
  <si>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</si>
  <si>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</si>
  <si>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</si>
  <si>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</si>
  <si>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</si>
  <si>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</si>
  <si>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</si>
  <si>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</si>
  <si>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</si>
  <si>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</si>
  <si>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</si>
  <si>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</si>
  <si>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</si>
  <si>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</si>
  <si>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</si>
  <si>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</si>
  <si>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</si>
  <si>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</si>
  <si>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</si>
  <si>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</si>
  <si>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</si>
  <si>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</si>
  <si>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</si>
  <si>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</si>
  <si>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</si>
  <si>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</si>
  <si>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</si>
  <si>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</si>
  <si>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</si>
  <si>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</si>
  <si>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</si>
  <si>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</si>
  <si>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</si>
  <si>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</si>
  <si>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</si>
  <si>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</si>
  <si>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</si>
  <si>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</si>
  <si>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</si>
  <si>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</si>
  <si>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</si>
  <si>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</si>
  <si>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</si>
  <si>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</si>
  <si>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</si>
  <si>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</si>
  <si>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</si>
  <si>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</si>
  <si>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</si>
  <si>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</si>
  <si>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</si>
  <si>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</si>
  <si>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</si>
  <si>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</si>
  <si>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</si>
  <si>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</si>
  <si>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</si>
  <si>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</si>
  <si>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</si>
  <si>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</si>
  <si>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</si>
  <si>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</si>
  <si>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</si>
  <si>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</si>
  <si>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</si>
  <si>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</si>
  <si>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</si>
  <si>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</si>
  <si>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</si>
  <si>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</si>
  <si>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</si>
  <si>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</si>
  <si>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</si>
  <si>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</si>
  <si>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</si>
  <si>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</si>
  <si>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</si>
  <si>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</si>
  <si>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</si>
  <si>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</si>
  <si>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</si>
  <si>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</si>
  <si>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</si>
  <si>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</si>
  <si>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</si>
  <si>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</si>
  <si>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</si>
  <si>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</si>
  <si>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</si>
  <si>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</si>
  <si>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</si>
  <si>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</si>
  <si>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</si>
  <si>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</si>
  <si>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</si>
  <si>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</si>
  <si>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</si>
  <si>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</si>
  <si>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</si>
  <si>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</si>
  <si>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</si>
  <si>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</si>
  <si>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</si>
  <si>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</si>
  <si>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</si>
  <si>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</si>
  <si>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</si>
  <si>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</si>
  <si>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</si>
  <si>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</si>
  <si>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</si>
  <si>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</si>
  <si>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</si>
  <si>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</si>
  <si>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</si>
  <si>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</si>
  <si>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</si>
  <si>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</si>
  <si>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</si>
  <si>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</si>
  <si>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</si>
  <si>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</si>
  <si>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</si>
  <si>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</si>
  <si>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</si>
  <si>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</si>
  <si>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</si>
  <si>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</si>
  <si>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</si>
  <si>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</si>
  <si>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</si>
  <si>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</si>
  <si>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</si>
  <si>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</si>
  <si>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</si>
  <si>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</si>
  <si>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</si>
  <si>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</si>
  <si>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</si>
  <si>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</si>
  <si>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</si>
  <si>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</si>
  <si>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</si>
  <si>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</si>
  <si>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</si>
  <si>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</si>
  <si>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</si>
  <si>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</si>
  <si>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</si>
  <si>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</si>
  <si>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</si>
  <si>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</si>
  <si>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</si>
  <si>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</si>
  <si>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</si>
  <si>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</si>
  <si>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</si>
  <si>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</si>
  <si>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</si>
  <si>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</si>
  <si>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</si>
  <si>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</si>
  <si>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</si>
  <si>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</si>
  <si>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</si>
  <si>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</si>
  <si>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</si>
  <si>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</si>
  <si>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</si>
  <si>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</si>
  <si>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</si>
  <si>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</si>
  <si>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</si>
  <si>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</si>
  <si>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</si>
  <si>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</si>
  <si>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</si>
  <si>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</si>
  <si>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</si>
  <si>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</si>
  <si>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</si>
  <si>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</si>
  <si>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</si>
  <si>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</si>
  <si>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</si>
  <si>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</si>
  <si>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</si>
  <si>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</si>
  <si>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</si>
  <si>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</si>
  <si>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</si>
  <si>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</si>
  <si>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</si>
  <si>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</si>
  <si>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</si>
  <si>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</si>
  <si>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</si>
  <si>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</si>
  <si>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</si>
  <si>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</si>
  <si>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</si>
  <si>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</si>
  <si>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</si>
  <si>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</si>
  <si>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</si>
  <si>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</si>
  <si>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</si>
  <si>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</si>
  <si>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</si>
  <si>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</si>
  <si>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</si>
  <si>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</si>
  <si>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</si>
  <si>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</si>
  <si>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</si>
  <si>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</si>
  <si>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</si>
  <si>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</si>
  <si>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</si>
  <si>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</si>
  <si>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</si>
  <si>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</si>
  <si>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</si>
  <si>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</si>
  <si>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</si>
  <si>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</si>
  <si>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</si>
  <si>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</si>
  <si>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</si>
  <si>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</si>
  <si>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</si>
  <si>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</si>
  <si>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</si>
  <si>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</si>
  <si>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</si>
  <si>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</si>
  <si>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</si>
  <si>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</si>
  <si>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</si>
  <si>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</si>
  <si>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</si>
  <si>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</si>
  <si>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</si>
  <si>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</si>
  <si>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</si>
  <si>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</si>
  <si>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</si>
  <si>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</si>
  <si>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</si>
  <si>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</si>
  <si>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</si>
  <si>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</si>
  <si>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</si>
  <si>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</si>
  <si>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</si>
  <si>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</si>
  <si>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</si>
  <si>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</si>
  <si>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</si>
  <si>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</si>
  <si>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</si>
  <si>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</si>
  <si>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</si>
  <si>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</si>
  <si>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</si>
  <si>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</si>
  <si>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</si>
  <si>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</si>
  <si>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</si>
  <si>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</si>
  <si>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</si>
  <si>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</si>
  <si>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</si>
  <si>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</si>
  <si>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</si>
  <si>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</si>
  <si>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</si>
  <si>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</si>
  <si>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</si>
  <si>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</si>
  <si>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</si>
  <si>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</si>
  <si>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</si>
  <si>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</si>
  <si>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</si>
  <si>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</si>
  <si>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</si>
  <si>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</si>
  <si>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</si>
  <si>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</si>
  <si>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</si>
  <si>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</si>
  <si>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</si>
  <si>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</si>
  <si>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</si>
  <si>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</si>
  <si>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</si>
  <si>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</si>
  <si>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</si>
  <si>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</si>
  <si>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</si>
  <si>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</si>
  <si>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</si>
  <si>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</si>
  <si>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</si>
  <si>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</si>
  <si>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</si>
  <si>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</si>
  <si>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</si>
  <si>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</si>
  <si>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</si>
  <si>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</si>
  <si>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</si>
  <si>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</si>
  <si>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</si>
  <si>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</si>
  <si>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</si>
  <si>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</si>
  <si>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</si>
  <si>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</si>
  <si>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</si>
  <si>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</si>
  <si>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</si>
  <si>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</si>
  <si>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</si>
  <si>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</si>
  <si>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</si>
  <si>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</si>
  <si>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</si>
  <si>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</si>
  <si>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</si>
  <si>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</si>
  <si>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</si>
  <si>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</si>
  <si>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</si>
  <si>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</si>
  <si>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</si>
  <si>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</si>
  <si>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</si>
  <si>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</si>
  <si>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</si>
  <si>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</si>
  <si>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</si>
  <si>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</si>
  <si>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</si>
  <si>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</si>
  <si>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</si>
  <si>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</si>
  <si>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</si>
  <si>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</si>
  <si>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</si>
  <si>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</si>
  <si>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</si>
  <si>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</si>
  <si>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</si>
  <si>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</si>
  <si>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</si>
  <si>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</si>
  <si>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</si>
  <si>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</si>
  <si>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</si>
  <si>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</si>
  <si>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</si>
  <si>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</si>
  <si>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</si>
  <si>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</si>
  <si>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</si>
  <si>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</si>
  <si>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</si>
  <si>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</si>
  <si>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</si>
  <si>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</si>
  <si>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</si>
  <si>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</si>
  <si>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</si>
  <si>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</si>
  <si>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</si>
  <si>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</si>
  <si>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</si>
  <si>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</si>
  <si>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</si>
  <si>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</si>
  <si>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</si>
  <si>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</si>
  <si>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</si>
  <si>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</si>
  <si>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</si>
  <si>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</si>
  <si>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</si>
  <si>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</si>
  <si>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</si>
  <si>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</si>
  <si>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</si>
  <si>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</si>
  <si>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</si>
  <si>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</si>
  <si>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</si>
  <si>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</si>
  <si>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</si>
  <si>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</si>
  <si>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</si>
  <si>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</si>
  <si>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</si>
  <si>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</si>
  <si>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</si>
  <si>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</si>
  <si>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</si>
  <si>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</si>
  <si>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</si>
  <si>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</si>
  <si>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</si>
  <si>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</si>
  <si>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</si>
  <si>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</si>
  <si>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</si>
  <si>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</si>
  <si>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</si>
  <si>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</si>
  <si>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</si>
  <si>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</si>
  <si>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</si>
  <si>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</si>
  <si>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</si>
  <si>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</si>
  <si>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</si>
  <si>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</si>
  <si>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</si>
  <si>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</si>
  <si>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</si>
  <si>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</si>
  <si>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</si>
  <si>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</si>
  <si>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</si>
  <si>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</si>
  <si>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</si>
  <si>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</si>
  <si>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</si>
  <si>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</si>
  <si>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</si>
  <si>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</si>
  <si>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</si>
  <si>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</si>
  <si>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</si>
  <si>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</si>
  <si>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</si>
  <si>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</si>
  <si>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</si>
  <si>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</si>
  <si>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</si>
  <si>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</si>
  <si>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</si>
  <si>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</si>
  <si>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</si>
  <si>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</si>
  <si>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</si>
  <si>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</si>
  <si>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</si>
  <si>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</si>
  <si>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</si>
  <si>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</si>
  <si>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</si>
  <si>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</si>
  <si>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</si>
  <si>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</si>
  <si>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</si>
  <si>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</si>
  <si>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</si>
  <si>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</si>
  <si>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</si>
  <si>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</si>
  <si>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</si>
  <si>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</si>
  <si>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</si>
  <si>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</si>
  <si>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</si>
  <si>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</si>
  <si>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</si>
  <si>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</si>
  <si>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</si>
  <si>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</si>
  <si>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</si>
  <si>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</si>
  <si>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</si>
  <si>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</si>
  <si>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</si>
  <si>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</si>
  <si>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</si>
  <si>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</si>
  <si>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</si>
  <si>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</si>
  <si>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</si>
  <si>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</si>
  <si>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</si>
  <si>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</si>
  <si>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</si>
  <si>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</si>
  <si>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</si>
  <si>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</si>
  <si>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</si>
  <si>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</si>
  <si>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</si>
  <si>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</si>
  <si>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</si>
  <si>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</si>
  <si>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</si>
  <si>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</si>
  <si>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</si>
  <si>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</si>
  <si>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</si>
  <si>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</si>
  <si>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</si>
  <si>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</si>
  <si>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</si>
  <si>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</si>
  <si>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</si>
  <si>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</si>
  <si>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</si>
  <si>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</si>
  <si>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</si>
  <si>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</si>
  <si>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</si>
  <si>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</si>
  <si>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</si>
  <si>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</si>
  <si>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</si>
  <si>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</si>
  <si>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</si>
  <si>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</si>
  <si>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</si>
  <si>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</si>
  <si>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</si>
  <si>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</si>
  <si>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</si>
  <si>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</si>
  <si>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</si>
  <si>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</si>
  <si>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</si>
  <si>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</si>
  <si>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</si>
  <si>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</si>
  <si>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</si>
  <si>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</si>
  <si>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</si>
  <si>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</si>
  <si>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</si>
  <si>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</si>
  <si>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</si>
  <si>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</si>
  <si>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</si>
  <si>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</si>
  <si>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</si>
  <si>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</si>
  <si>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</si>
  <si>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</si>
  <si>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</si>
  <si>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</si>
  <si>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</si>
  <si>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</si>
  <si>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</si>
  <si>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</si>
  <si>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</si>
  <si>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</si>
  <si>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</si>
  <si>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</si>
  <si>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</si>
  <si>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</si>
  <si>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</si>
  <si>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</si>
  <si>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</si>
  <si>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</si>
  <si>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</si>
  <si>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</si>
  <si>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</si>
  <si>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</si>
  <si>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</si>
  <si>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</si>
  <si>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</si>
  <si>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</si>
  <si>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</si>
  <si>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</si>
  <si>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</si>
  <si>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</si>
  <si>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</si>
  <si>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</si>
  <si>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</si>
  <si>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</si>
  <si>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</si>
  <si>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</si>
  <si>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</si>
  <si>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</si>
  <si>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</si>
  <si>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</si>
  <si>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</si>
  <si>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</si>
  <si>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</si>
  <si>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</si>
  <si>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</si>
  <si>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</si>
  <si>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</si>
  <si>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</si>
  <si>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</si>
  <si>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</si>
  <si>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</si>
  <si>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</si>
  <si>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</si>
  <si>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</si>
  <si>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</si>
  <si>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</si>
  <si>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</si>
  <si>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</si>
  <si>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</si>
  <si>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</si>
  <si>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</si>
  <si>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</si>
  <si>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</si>
  <si>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</si>
  <si>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</si>
  <si>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</si>
  <si>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</si>
  <si>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</si>
  <si>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</si>
  <si>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</si>
  <si>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</si>
  <si>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</si>
  <si>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</si>
  <si>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</si>
  <si>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</si>
  <si>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</si>
  <si>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</si>
  <si>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</si>
  <si>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</si>
  <si>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</si>
  <si>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</si>
  <si>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</si>
  <si>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</si>
  <si>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</si>
  <si>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</si>
  <si>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</si>
  <si>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</si>
  <si>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</si>
  <si>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</si>
  <si>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</si>
  <si>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</si>
  <si>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</si>
  <si>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</si>
  <si>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</si>
  <si>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</si>
  <si>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</si>
  <si>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</si>
  <si>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</si>
  <si>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</si>
  <si>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</si>
  <si>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</si>
  <si>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</si>
  <si>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</si>
  <si>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</si>
  <si>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</si>
  <si>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</si>
  <si>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</si>
  <si>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</si>
  <si>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</si>
  <si>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</si>
  <si>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</si>
  <si>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</si>
  <si>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</si>
  <si>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</si>
  <si>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</si>
  <si>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</si>
  <si>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</si>
  <si>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</si>
  <si>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</si>
  <si>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</si>
  <si>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</si>
  <si>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</si>
  <si>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</si>
  <si>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</si>
  <si>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</si>
  <si>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</si>
  <si>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</si>
  <si>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</si>
  <si>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</si>
  <si>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</si>
  <si>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</si>
  <si>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</si>
  <si>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</si>
  <si>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</si>
  <si>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</si>
  <si>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</si>
  <si>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</si>
  <si>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</si>
  <si>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</si>
  <si>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</si>
  <si>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</si>
  <si>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</si>
  <si>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</si>
  <si>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</si>
  <si>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</si>
  <si>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</si>
  <si>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</si>
  <si>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</si>
  <si>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</si>
  <si>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</si>
  <si>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</si>
  <si>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</si>
  <si>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</si>
  <si>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</si>
  <si>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</si>
  <si>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</si>
  <si>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</si>
  <si>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</si>
  <si>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</si>
  <si>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</si>
  <si>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</si>
  <si>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</si>
  <si>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</si>
  <si>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</si>
  <si>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</si>
  <si>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</si>
  <si>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</si>
  <si>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</si>
  <si>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</si>
  <si>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</si>
  <si>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</si>
  <si>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</si>
  <si>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</si>
  <si>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</si>
  <si>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</si>
  <si>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</si>
  <si>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</si>
  <si>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</si>
  <si>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</si>
  <si>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</si>
  <si>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</si>
  <si>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</si>
  <si>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</si>
  <si>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</si>
  <si>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</si>
  <si>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</si>
  <si>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</si>
  <si>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</si>
  <si>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</si>
  <si>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</si>
  <si>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</si>
  <si>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</si>
  <si>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</si>
  <si>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</si>
  <si>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</si>
  <si>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</si>
  <si>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</si>
  <si>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</si>
  <si>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</si>
  <si>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</si>
  <si>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</si>
  <si>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</si>
  <si>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</si>
  <si>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</si>
  <si>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</si>
  <si>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</si>
  <si>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</si>
  <si>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</si>
  <si>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</si>
  <si>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</si>
  <si>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</si>
  <si>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</si>
  <si>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</si>
  <si>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</si>
  <si>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</si>
  <si>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</si>
  <si>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</si>
  <si>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</si>
  <si>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</si>
  <si>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</si>
  <si>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</si>
  <si>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</si>
  <si>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</si>
  <si>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</si>
  <si>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</si>
  <si>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</si>
  <si>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</si>
  <si>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</si>
  <si>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</si>
  <si>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</si>
  <si>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</si>
  <si>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</si>
  <si>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</si>
  <si>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</si>
  <si>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</si>
  <si>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</si>
  <si>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</si>
  <si>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</si>
  <si>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</si>
  <si>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</si>
  <si>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</si>
  <si>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</si>
  <si>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</si>
  <si>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</si>
  <si>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</si>
  <si>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</si>
  <si>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</si>
  <si>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</si>
  <si>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</si>
  <si>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</si>
  <si>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</si>
  <si>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</si>
  <si>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</si>
  <si>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</si>
  <si>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</si>
  <si>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</si>
  <si>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</si>
  <si>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</si>
  <si>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</si>
  <si>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</si>
  <si>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</si>
  <si>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</si>
  <si>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</si>
  <si>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</si>
  <si>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</si>
  <si>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</si>
  <si>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</si>
  <si>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</si>
  <si>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</si>
  <si>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</si>
  <si>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</si>
  <si>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</si>
  <si>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</si>
  <si>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</si>
  <si>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</si>
  <si>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</si>
  <si>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</si>
  <si>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</si>
  <si>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</si>
  <si>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</si>
  <si>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</si>
  <si>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</si>
  <si>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</si>
  <si>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</si>
  <si>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</si>
  <si>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</si>
  <si>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</si>
  <si>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</si>
  <si>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</si>
  <si>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</si>
  <si>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</si>
  <si>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</si>
  <si>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</si>
  <si>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</si>
  <si>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</si>
  <si>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</si>
  <si>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</si>
  <si>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</si>
  <si>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</si>
  <si>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</si>
  <si>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</si>
  <si>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</si>
  <si>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</si>
  <si>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</si>
  <si>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</si>
  <si>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</si>
  <si>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</si>
  <si>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</si>
  <si>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</si>
  <si>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</si>
  <si>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</si>
  <si>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</si>
  <si>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</si>
  <si>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</si>
  <si>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</si>
  <si>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</si>
  <si>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</si>
  <si>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</si>
  <si>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</si>
  <si>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</si>
  <si>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</si>
  <si>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</si>
  <si>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</si>
  <si>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</si>
  <si>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</si>
  <si>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</si>
  <si>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</si>
  <si>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</si>
  <si>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</si>
  <si>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</si>
  <si>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</si>
  <si>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</si>
  <si>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</si>
  <si>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</si>
  <si>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</si>
  <si>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</si>
  <si>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</si>
  <si>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</si>
  <si>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</si>
  <si>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</si>
  <si>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</si>
  <si>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</si>
  <si>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</si>
  <si>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</si>
  <si>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</si>
  <si>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</si>
  <si>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</si>
  <si>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</si>
  <si>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</si>
  <si>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</si>
  <si>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</si>
  <si>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</si>
  <si>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</si>
  <si>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</si>
  <si>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</si>
  <si>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</si>
  <si>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</si>
  <si>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</si>
  <si>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</si>
  <si>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</si>
  <si>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</si>
  <si>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</si>
  <si>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</si>
  <si>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</si>
  <si>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</si>
  <si>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</si>
  <si>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</si>
  <si>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</si>
  <si>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</si>
  <si>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</si>
  <si>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</si>
  <si>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</si>
  <si>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</si>
  <si>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</si>
  <si>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</si>
  <si>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</si>
  <si>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</si>
  <si>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</si>
  <si>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</si>
  <si>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</si>
  <si>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</si>
  <si>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</si>
  <si>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</si>
  <si>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</si>
  <si>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</si>
  <si>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</si>
  <si>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</si>
  <si>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</si>
  <si>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</si>
  <si>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</si>
  <si>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</si>
  <si>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</si>
  <si>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</si>
  <si>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</si>
  <si>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</si>
  <si>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</si>
  <si>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</si>
  <si>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</si>
  <si>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</si>
  <si>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</si>
  <si>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</si>
  <si>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</si>
  <si>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</si>
  <si>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</si>
  <si>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</si>
  <si>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</si>
  <si>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</si>
  <si>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</si>
  <si>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</si>
  <si>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</si>
  <si>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</si>
  <si>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</si>
  <si>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</si>
  <si>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</si>
  <si>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</si>
  <si>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</si>
  <si>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</si>
  <si>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</si>
  <si>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</si>
  <si>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</si>
  <si>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</si>
  <si>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</si>
  <si>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</si>
  <si>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</si>
  <si>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</si>
  <si>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</si>
  <si>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</si>
  <si>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</si>
  <si>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</si>
  <si>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</si>
  <si>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</si>
  <si>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</si>
  <si>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</si>
  <si>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</si>
  <si>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</si>
  <si>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</si>
  <si>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</si>
  <si>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</si>
  <si>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</si>
  <si>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</si>
  <si>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</si>
  <si>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</si>
  <si>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</si>
  <si>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</si>
  <si>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</si>
  <si>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</si>
  <si>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</si>
  <si>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</si>
  <si>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</si>
  <si>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</si>
  <si>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</si>
  <si>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</si>
  <si>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</si>
  <si>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</si>
  <si>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</si>
  <si>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</si>
  <si>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</si>
  <si>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</si>
  <si>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</si>
  <si>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</si>
  <si>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</si>
  <si>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</si>
  <si>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</si>
  <si>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</si>
  <si>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</si>
  <si>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</si>
  <si>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</si>
  <si>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</si>
  <si>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</si>
  <si>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</si>
  <si>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</si>
  <si>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</si>
  <si>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</si>
  <si>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</si>
  <si>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</si>
  <si>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</si>
  <si>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</si>
  <si>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</si>
  <si>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</si>
  <si>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</si>
  <si>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</si>
  <si>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</si>
  <si>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</si>
  <si>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</si>
  <si>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</si>
  <si>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</si>
  <si>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</si>
  <si>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</si>
  <si>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</si>
  <si>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</si>
  <si>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</si>
  <si>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</si>
  <si>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</si>
  <si>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</si>
  <si>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</si>
  <si>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</si>
  <si>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</si>
  <si>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</si>
  <si>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</si>
  <si>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</si>
  <si>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</si>
  <si>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</si>
  <si>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</si>
  <si>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</si>
  <si>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</si>
  <si>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</si>
  <si>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</si>
  <si>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</si>
  <si>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</si>
  <si>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</si>
  <si>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</si>
  <si>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</si>
  <si>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</si>
  <si>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</si>
  <si>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</si>
  <si>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</si>
  <si>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</si>
  <si>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</si>
  <si>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</si>
  <si>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</si>
  <si>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</si>
  <si>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</si>
  <si>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</si>
  <si>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</si>
  <si>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</si>
  <si>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</si>
  <si>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</si>
  <si>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</si>
  <si>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</si>
  <si>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</si>
  <si>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</si>
  <si>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</si>
  <si>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</si>
  <si>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</si>
  <si>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</si>
  <si>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</si>
  <si>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</si>
  <si>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</si>
  <si>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</si>
  <si>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</si>
  <si>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</si>
  <si>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</si>
  <si>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</si>
  <si>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</si>
  <si>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</si>
  <si>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</si>
  <si>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</si>
  <si>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</si>
  <si>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</si>
  <si>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</si>
  <si>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</si>
  <si>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</si>
  <si>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</si>
  <si>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</si>
  <si>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</si>
  <si>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</si>
  <si>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</si>
  <si>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</si>
  <si>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</si>
  <si>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</si>
  <si>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</si>
  <si>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</si>
  <si>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</si>
  <si>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</si>
  <si>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</si>
  <si>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</si>
  <si>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</si>
  <si>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</si>
  <si>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</si>
  <si>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</si>
  <si>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</si>
  <si>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</si>
  <si>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</si>
  <si>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</si>
  <si>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</si>
  <si>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</si>
  <si>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</si>
  <si>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</si>
  <si>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</si>
  <si>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</si>
  <si>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</si>
  <si>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</si>
  <si>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</si>
  <si>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</si>
  <si>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</si>
  <si>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</si>
  <si>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</si>
  <si>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</si>
  <si>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</si>
  <si>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</si>
  <si>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</si>
  <si>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</si>
  <si>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</si>
  <si>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</si>
  <si>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</si>
  <si>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</si>
  <si>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</si>
  <si>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</si>
  <si>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</si>
  <si>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</si>
  <si>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</si>
  <si>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</si>
  <si>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</si>
  <si>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</si>
  <si>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</si>
  <si>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</si>
  <si>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</si>
  <si>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</si>
  <si>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</si>
  <si>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</si>
  <si>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</si>
  <si>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</si>
  <si>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</si>
  <si>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</si>
  <si>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</si>
  <si>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</si>
  <si>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</si>
  <si>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</si>
  <si>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</si>
  <si>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</si>
  <si>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</si>
  <si>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</si>
  <si>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</si>
  <si>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</si>
  <si>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</si>
  <si>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</si>
  <si>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</si>
  <si>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</si>
  <si>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</si>
  <si>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</si>
  <si>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</si>
  <si>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</si>
  <si>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</si>
  <si>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</si>
  <si>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</si>
  <si>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</si>
  <si>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</si>
  <si>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</si>
  <si>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</si>
  <si>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</si>
  <si>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</si>
  <si>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</si>
  <si>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</si>
  <si>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</si>
  <si>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</si>
  <si>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</si>
  <si>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</si>
  <si>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</si>
  <si>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</si>
  <si>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</si>
  <si>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</si>
  <si>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</si>
  <si>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</si>
  <si>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</si>
  <si>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</si>
  <si>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</si>
  <si>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</si>
  <si>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</si>
  <si>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</si>
  <si>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</si>
  <si>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</si>
  <si>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</si>
  <si>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</si>
  <si>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</si>
  <si>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</si>
  <si>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</si>
  <si>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</si>
  <si>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</si>
  <si>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</si>
  <si>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</si>
  <si>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</si>
  <si>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</si>
  <si>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</si>
  <si>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</si>
  <si>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</si>
  <si>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</si>
  <si>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</si>
  <si>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</si>
  <si>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</si>
  <si>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</si>
  <si>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</si>
  <si>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</si>
  <si>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</si>
  <si>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</si>
  <si>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</si>
  <si>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</si>
  <si>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</si>
  <si>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</si>
  <si>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</si>
  <si>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</si>
  <si>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</si>
  <si>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</si>
  <si>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</si>
  <si>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</si>
  <si>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</si>
  <si>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</si>
  <si>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</si>
  <si>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</si>
  <si>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</si>
  <si>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</si>
  <si>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</si>
  <si>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</si>
  <si>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</si>
  <si>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</si>
  <si>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</si>
  <si>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</si>
  <si>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</si>
  <si>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</si>
  <si>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</si>
  <si>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</si>
  <si>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</si>
  <si>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</si>
  <si>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</si>
  <si>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</si>
  <si>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</si>
  <si>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</si>
  <si>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</si>
  <si>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</si>
  <si>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</si>
  <si>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</si>
  <si>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</si>
  <si>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</si>
  <si>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</si>
  <si>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</si>
  <si>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</si>
  <si>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</si>
  <si>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</si>
  <si>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</si>
  <si>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</si>
  <si>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</si>
  <si>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</si>
  <si>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</si>
  <si>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</si>
  <si>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</si>
  <si>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</si>
  <si>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</si>
  <si>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</si>
  <si>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</si>
  <si>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</si>
  <si>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</si>
  <si>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</si>
  <si>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</si>
  <si>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</si>
  <si>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</si>
  <si>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</si>
  <si>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</si>
  <si>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</si>
  <si>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</si>
  <si>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</si>
  <si>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</si>
  <si>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</si>
  <si>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</si>
  <si>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</si>
  <si>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</si>
  <si>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</si>
  <si>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</si>
  <si>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</si>
  <si>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</si>
  <si>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</si>
  <si>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</si>
  <si>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</si>
  <si>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</si>
  <si>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</si>
  <si>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</si>
  <si>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</si>
  <si>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</si>
  <si>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</si>
  <si>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</si>
  <si>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</si>
  <si>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</si>
  <si>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</si>
  <si>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</si>
  <si>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</si>
  <si>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</si>
  <si>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</si>
  <si>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</si>
  <si>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</si>
  <si>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</si>
  <si>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</si>
  <si>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</si>
  <si>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</si>
  <si>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</si>
  <si>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</si>
  <si>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</si>
  <si>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</si>
  <si>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</si>
  <si>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</si>
  <si>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</si>
  <si>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</si>
  <si>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</si>
  <si>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</si>
  <si>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</si>
  <si>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</si>
  <si>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</si>
  <si>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</si>
  <si>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</si>
  <si>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</si>
  <si>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</si>
  <si>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</si>
  <si>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</si>
  <si>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</si>
  <si>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</si>
  <si>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</si>
  <si>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</si>
  <si>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</si>
  <si>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</si>
  <si>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</si>
  <si>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</si>
  <si>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</si>
  <si>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</si>
  <si>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</si>
  <si>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</si>
  <si>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</si>
  <si>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</si>
  <si>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</si>
  <si>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</si>
  <si>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</si>
  <si>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</si>
  <si>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</si>
  <si>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</si>
  <si>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</si>
  <si>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</si>
  <si>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</si>
  <si>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</si>
  <si>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</si>
  <si>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</si>
  <si>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</si>
  <si>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</si>
  <si>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</si>
  <si>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</si>
  <si>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</si>
  <si>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</si>
  <si>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</si>
  <si>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</si>
  <si>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</si>
  <si>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</si>
  <si>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</si>
  <si>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</si>
  <si>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</si>
  <si>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</si>
  <si>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</si>
  <si>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</si>
  <si>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</si>
  <si>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</si>
  <si>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</si>
  <si>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</si>
  <si>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</si>
  <si>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</si>
  <si>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</si>
  <si>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</si>
  <si>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</si>
  <si>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</si>
  <si>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</si>
  <si>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</si>
  <si>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</si>
  <si>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</si>
  <si>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</si>
  <si>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</si>
  <si>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</si>
  <si>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</si>
  <si>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</si>
  <si>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</si>
  <si>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</si>
  <si>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</si>
  <si>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</si>
  <si>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</si>
  <si>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</si>
  <si>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</si>
  <si>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</si>
  <si>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</si>
  <si>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</si>
  <si>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</si>
  <si>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</si>
  <si>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</si>
  <si>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</si>
  <si>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</si>
  <si>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</si>
  <si>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</si>
  <si>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</si>
  <si>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</si>
  <si>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</si>
  <si>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</si>
  <si>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</si>
  <si>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</si>
  <si>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</si>
  <si>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</si>
  <si>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</si>
  <si>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</si>
  <si>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</si>
  <si>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</si>
  <si>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</si>
  <si>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</si>
  <si>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</si>
  <si>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</si>
  <si>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</si>
  <si>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</si>
  <si>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</si>
  <si>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</si>
  <si>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</si>
  <si>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</si>
  <si>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</si>
  <si>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</si>
  <si>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</si>
  <si>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</si>
  <si>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</si>
  <si>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</si>
  <si>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</si>
  <si>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</si>
  <si>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</si>
  <si>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</si>
  <si>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</si>
  <si>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</si>
  <si>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</si>
  <si>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</si>
  <si>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</si>
  <si>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</si>
  <si>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</si>
  <si>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</si>
  <si>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</si>
  <si>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</si>
  <si>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</si>
  <si>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</si>
  <si>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</si>
  <si>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</si>
  <si>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</si>
  <si>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</si>
  <si>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</si>
  <si>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</si>
  <si>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</si>
  <si>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</si>
  <si>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</si>
  <si>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</si>
  <si>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</si>
  <si>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</si>
  <si>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</si>
  <si>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</si>
  <si>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</si>
  <si>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</si>
  <si>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</si>
  <si>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</si>
  <si>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</si>
  <si>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</si>
  <si>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</si>
  <si>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</si>
  <si>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</si>
  <si>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</si>
  <si>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</si>
  <si>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</si>
  <si>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</si>
  <si>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</si>
  <si>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</si>
  <si>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</si>
  <si>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</si>
  <si>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</si>
  <si>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</si>
  <si>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</si>
  <si>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</si>
  <si>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</si>
  <si>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</si>
  <si>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</si>
  <si>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</si>
  <si>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</si>
  <si>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</si>
  <si>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</si>
  <si>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</si>
  <si>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</si>
  <si>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</si>
  <si>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</si>
  <si>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</si>
  <si>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</si>
  <si>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</si>
  <si>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</si>
  <si>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</si>
  <si>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</si>
  <si>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</si>
  <si>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</si>
  <si>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</si>
  <si>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</si>
  <si>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</si>
  <si>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</si>
  <si>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</si>
  <si>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</si>
  <si>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</si>
  <si>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</si>
  <si>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</si>
  <si>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</si>
  <si>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</si>
  <si>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</si>
  <si>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</si>
  <si>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</si>
  <si>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</si>
  <si>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</si>
  <si>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</si>
  <si>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</si>
  <si>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</si>
  <si>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</si>
  <si>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</si>
  <si>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</si>
  <si>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</si>
  <si>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</si>
  <si>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</si>
  <si>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</si>
  <si>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</si>
  <si>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</si>
  <si>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</si>
  <si>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</si>
  <si>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</si>
  <si>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</si>
  <si>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</si>
  <si>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</si>
  <si>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</si>
  <si>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</si>
  <si>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</si>
  <si>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</si>
  <si>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</si>
  <si>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</si>
  <si>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</si>
  <si>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</si>
  <si>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</si>
  <si>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</si>
  <si>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</si>
  <si>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</si>
  <si>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</si>
  <si>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</si>
  <si>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</si>
  <si>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</si>
  <si>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</si>
  <si>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</si>
  <si>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</si>
  <si>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</si>
  <si>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</si>
  <si>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</si>
  <si>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</si>
  <si>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</si>
  <si>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</si>
  <si>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</si>
  <si>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</si>
  <si>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</si>
  <si>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</si>
  <si>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</si>
  <si>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</si>
  <si>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</si>
  <si>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</si>
  <si>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</si>
  <si>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</si>
  <si>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</si>
  <si>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</si>
  <si>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</si>
  <si>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</si>
  <si>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</si>
  <si>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</si>
  <si>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</si>
  <si>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</si>
  <si>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</si>
  <si>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</si>
  <si>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</si>
  <si>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</si>
  <si>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</si>
  <si>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</si>
  <si>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</si>
  <si>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</si>
  <si>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</si>
  <si>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</si>
  <si>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</si>
  <si>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</si>
  <si>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</si>
  <si>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</si>
  <si>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</si>
  <si>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</si>
  <si>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</si>
  <si>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</si>
  <si>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</si>
  <si>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</si>
  <si>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</si>
  <si>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</si>
  <si>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</si>
  <si>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</si>
  <si>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</si>
  <si>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</si>
  <si>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</si>
  <si>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</si>
  <si>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</si>
  <si>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</si>
  <si>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</si>
  <si>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</si>
  <si>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</si>
  <si>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</si>
  <si>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</si>
  <si>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</si>
  <si>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</si>
  <si>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</si>
  <si>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</si>
  <si>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</si>
  <si>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</si>
  <si>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</si>
  <si>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</si>
  <si>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</si>
  <si>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</si>
  <si>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</si>
  <si>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</si>
  <si>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</si>
  <si>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</si>
  <si>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</si>
  <si>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</si>
  <si>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</si>
  <si>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</si>
  <si>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</si>
  <si>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</si>
  <si>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</si>
  <si>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</si>
  <si>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</si>
  <si>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</si>
  <si>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</si>
  <si>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</si>
  <si>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</si>
  <si>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</si>
  <si>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</si>
  <si>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</si>
  <si>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</si>
  <si>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</si>
  <si>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</si>
  <si>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</si>
  <si>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</si>
  <si>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</si>
  <si>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</si>
  <si>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</si>
  <si>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</si>
  <si>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</si>
  <si>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</si>
  <si>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</si>
  <si>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</si>
  <si>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</si>
  <si>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</si>
  <si>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</si>
  <si>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</si>
  <si>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</si>
  <si>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</si>
  <si>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</si>
  <si>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</si>
  <si>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</si>
  <si>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</si>
  <si>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</si>
  <si>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</si>
  <si>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</si>
  <si>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</si>
  <si>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</si>
  <si>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</si>
  <si>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</si>
  <si>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</si>
  <si>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</si>
  <si>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</si>
  <si>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</si>
  <si>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</si>
  <si>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</si>
  <si>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</si>
  <si>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</si>
  <si>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</si>
  <si>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</si>
  <si>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</si>
  <si>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</si>
  <si>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</si>
  <si>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</si>
  <si>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</si>
  <si>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</si>
  <si>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</si>
  <si>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</si>
  <si>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</si>
  <si>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</si>
  <si>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</si>
  <si>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</si>
  <si>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</si>
  <si>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</si>
  <si>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</si>
  <si>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</si>
  <si>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</si>
  <si>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</si>
  <si>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</si>
  <si>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</si>
  <si>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</si>
  <si>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</si>
  <si>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</si>
  <si>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</si>
  <si>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</si>
  <si>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</si>
  <si>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</si>
  <si>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</si>
  <si>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</si>
  <si>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</si>
  <si>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</si>
  <si>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</si>
  <si>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</si>
  <si>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</si>
  <si>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</si>
  <si>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</si>
  <si>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</si>
  <si>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</si>
  <si>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</si>
  <si>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</si>
  <si>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</si>
  <si>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</si>
  <si>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</si>
  <si>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</si>
  <si>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</si>
  <si>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</si>
  <si>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</si>
  <si>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</si>
  <si>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</si>
  <si>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</si>
  <si>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</si>
  <si>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</si>
  <si>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</si>
  <si>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</si>
  <si>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</si>
  <si>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</si>
  <si>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</si>
  <si>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</si>
  <si>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</si>
  <si>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</si>
  <si>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</si>
  <si>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</si>
  <si>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</si>
  <si>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</si>
  <si>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</si>
  <si>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</si>
  <si>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</si>
  <si>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</si>
  <si>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</si>
  <si>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</si>
  <si>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</si>
  <si>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</si>
  <si>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</si>
  <si>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</si>
  <si>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</si>
  <si>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</si>
  <si>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</si>
  <si>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</si>
  <si>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</si>
  <si>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</si>
  <si>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</si>
  <si>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</si>
  <si>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</si>
  <si>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</si>
  <si>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</si>
  <si>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</si>
  <si>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</si>
  <si>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</si>
  <si>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</si>
  <si>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</si>
  <si>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</si>
  <si>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</si>
  <si>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</si>
  <si>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</si>
  <si>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</si>
  <si>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</si>
  <si>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</si>
  <si>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</si>
  <si>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</si>
  <si>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</si>
  <si>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</si>
  <si>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</si>
  <si>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</si>
  <si>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</si>
  <si>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</si>
  <si>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</si>
  <si>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</si>
  <si>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</si>
  <si>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</si>
  <si>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</si>
  <si>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</si>
  <si>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</si>
  <si>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</si>
  <si>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</si>
  <si>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</si>
  <si>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</si>
  <si>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</si>
  <si>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</si>
  <si>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</si>
  <si>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</si>
  <si>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</si>
  <si>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</si>
  <si>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</si>
  <si>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</si>
  <si>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</si>
  <si>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</si>
  <si>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</si>
  <si>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</si>
  <si>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</si>
  <si>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</si>
  <si>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</si>
  <si>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</si>
  <si>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</si>
  <si>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</si>
  <si>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</si>
  <si>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</si>
  <si>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</si>
  <si>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</si>
  <si>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</si>
  <si>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</si>
  <si>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</si>
  <si>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</si>
  <si>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</si>
  <si>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</si>
  <si>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</si>
  <si>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</si>
  <si>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</si>
  <si>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</si>
  <si>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</si>
  <si>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</si>
  <si>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</si>
  <si>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</si>
  <si>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</si>
  <si>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</si>
  <si>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</si>
  <si>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</si>
  <si>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</si>
  <si>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</si>
  <si>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</si>
  <si>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</si>
  <si>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</si>
  <si>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</si>
  <si>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</si>
  <si>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</si>
  <si>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</si>
  <si>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</si>
  <si>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</si>
  <si>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</si>
  <si>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</si>
  <si>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</si>
  <si>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</si>
  <si>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</si>
  <si>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</si>
  <si>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</si>
  <si>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</si>
  <si>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</si>
  <si>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</si>
  <si>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</si>
  <si>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</si>
  <si>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</si>
  <si>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</si>
  <si>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</si>
  <si>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</si>
  <si>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</si>
  <si>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</si>
  <si>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</si>
  <si>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</si>
  <si>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</si>
  <si>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</si>
  <si>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</si>
  <si>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</si>
  <si>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</si>
  <si>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</si>
  <si>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</si>
  <si>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</si>
  <si>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</si>
  <si>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</si>
  <si>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</si>
  <si>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</si>
  <si>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</si>
  <si>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</si>
  <si>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</si>
  <si>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</si>
  <si>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</si>
  <si>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</si>
  <si>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</si>
  <si>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</si>
  <si>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</si>
  <si>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</si>
  <si>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</si>
  <si>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</si>
  <si>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</si>
  <si>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</si>
  <si>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</si>
  <si>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</si>
  <si>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</si>
  <si>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</si>
  <si>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</si>
  <si>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</si>
  <si>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</si>
  <si>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</si>
  <si>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</si>
  <si>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</si>
  <si>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</si>
  <si>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</si>
  <si>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</si>
  <si>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</si>
  <si>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</si>
  <si>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</si>
  <si>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</si>
  <si>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</si>
  <si>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</si>
  <si>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</si>
  <si>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</si>
  <si>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</si>
  <si>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</si>
  <si>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</si>
  <si>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</si>
  <si>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</si>
  <si>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</si>
  <si>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</si>
  <si>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</si>
  <si>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</si>
  <si>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</si>
  <si>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</si>
  <si>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</si>
  <si>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</si>
  <si>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</si>
  <si>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</si>
  <si>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</si>
  <si>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</si>
  <si>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</si>
  <si>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</si>
  <si>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</si>
  <si>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</si>
  <si>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</si>
  <si>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</si>
  <si>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</si>
  <si>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</si>
  <si>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</si>
  <si>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</si>
  <si>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</si>
  <si>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</si>
  <si>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</si>
  <si>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</si>
  <si>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</si>
  <si>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</si>
  <si>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</si>
  <si>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</si>
  <si>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</si>
  <si>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</si>
  <si>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</si>
  <si>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</si>
  <si>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</si>
  <si>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</si>
  <si>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</si>
  <si>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</si>
  <si>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</si>
  <si>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</si>
  <si>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</si>
  <si>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</si>
  <si>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</si>
  <si>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</si>
  <si>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</si>
  <si>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</si>
  <si>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</si>
  <si>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</si>
  <si>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</si>
  <si>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</si>
  <si>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</si>
  <si>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</si>
  <si>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</si>
  <si>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</si>
  <si>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</si>
  <si>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</si>
  <si>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</si>
  <si>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</si>
  <si>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</si>
  <si>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</si>
  <si>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</si>
  <si>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</si>
  <si>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</si>
  <si>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</si>
  <si>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</si>
  <si>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</si>
  <si>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</si>
  <si>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</si>
  <si>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</si>
  <si>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</si>
  <si>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</si>
  <si>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</si>
  <si>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</si>
  <si>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</si>
  <si>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</si>
  <si>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</si>
  <si>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</si>
  <si>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</si>
  <si>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</si>
  <si>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</si>
  <si>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</si>
  <si>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</si>
  <si>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</si>
  <si>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</si>
  <si>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</si>
  <si>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</si>
  <si>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</si>
  <si>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</si>
  <si>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</si>
  <si>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</si>
  <si>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</si>
  <si>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</si>
  <si>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</si>
  <si>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</si>
  <si>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</si>
  <si>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</si>
  <si>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</si>
  <si>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</si>
  <si>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</si>
  <si>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</si>
  <si>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</si>
  <si>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</si>
  <si>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</si>
  <si>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</si>
  <si>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</si>
  <si>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</si>
  <si>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</si>
  <si>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</si>
  <si>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</si>
  <si>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</si>
  <si>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</si>
  <si>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</si>
  <si>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</si>
  <si>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</si>
  <si>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</si>
  <si>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</si>
  <si>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</si>
  <si>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</si>
  <si>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</si>
  <si>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</si>
  <si>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</si>
  <si>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</si>
  <si>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</si>
  <si>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</si>
  <si>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</si>
  <si>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</si>
  <si>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</si>
  <si>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</si>
  <si>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</si>
  <si>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</si>
  <si>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</si>
  <si>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</si>
  <si>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</si>
  <si>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</si>
  <si>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</si>
  <si>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</si>
  <si>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</si>
  <si>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</si>
  <si>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</si>
  <si>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</si>
  <si>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</si>
  <si>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</si>
  <si>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</si>
  <si>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</si>
  <si>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</si>
  <si>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</si>
  <si>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</si>
  <si>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</si>
  <si>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</si>
  <si>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</si>
  <si>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</si>
  <si>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</si>
  <si>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</si>
  <si>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</si>
  <si>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</si>
  <si>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</si>
  <si>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</si>
  <si>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</si>
  <si>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</si>
  <si>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</si>
  <si>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</si>
  <si>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</si>
  <si>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</si>
  <si>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</si>
  <si>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</si>
  <si>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</si>
  <si>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</si>
  <si>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</si>
  <si>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</si>
  <si>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</si>
  <si>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</si>
  <si>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</si>
  <si>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</si>
  <si>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</si>
  <si>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</si>
  <si>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</si>
  <si>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</si>
  <si>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</si>
  <si>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</si>
  <si>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</si>
  <si>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</si>
  <si>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</si>
  <si>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</si>
  <si>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</si>
  <si>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</si>
  <si>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</si>
  <si>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</si>
  <si>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</si>
  <si>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</si>
  <si>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</si>
  <si>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</si>
  <si>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</si>
  <si>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</si>
  <si>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</si>
  <si>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</si>
  <si>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</si>
  <si>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</si>
  <si>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</si>
  <si>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</si>
  <si>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</si>
  <si>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</si>
  <si>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</si>
  <si>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</si>
  <si>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</si>
  <si>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</si>
  <si>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</si>
  <si>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</si>
  <si>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</si>
  <si>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</si>
  <si>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</si>
  <si>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</si>
  <si>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</si>
  <si>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</si>
  <si>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</si>
  <si>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</si>
  <si>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</si>
  <si>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</si>
  <si>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</si>
  <si>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</si>
  <si>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</si>
  <si>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</si>
  <si>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</si>
  <si>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</si>
  <si>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</si>
  <si>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</si>
  <si>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</si>
  <si>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</si>
  <si>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</si>
  <si>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</si>
  <si>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</si>
  <si>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</si>
  <si>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</si>
  <si>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</si>
  <si>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</si>
  <si>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</si>
  <si>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</si>
  <si>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</si>
  <si>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</si>
  <si>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</si>
  <si>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</si>
  <si>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</si>
  <si>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</si>
  <si>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</si>
  <si>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</si>
  <si>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</si>
  <si>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</si>
  <si>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</si>
  <si>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</si>
  <si>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</si>
  <si>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</si>
  <si>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</si>
  <si>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</si>
  <si>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</si>
  <si>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</si>
  <si>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</si>
  <si>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</si>
  <si>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</si>
  <si>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</si>
  <si>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</si>
  <si>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</si>
  <si>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</si>
  <si>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</si>
  <si>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</si>
  <si>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</si>
  <si>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</si>
  <si>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</si>
  <si>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</si>
  <si>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</si>
  <si>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</si>
  <si>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</si>
  <si>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</si>
  <si>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</si>
  <si>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</si>
  <si>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</si>
  <si>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</si>
  <si>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</si>
  <si>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</si>
  <si>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</si>
  <si>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</si>
  <si>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</si>
  <si>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</si>
  <si>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</si>
  <si>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</si>
  <si>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</si>
  <si>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</si>
  <si>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</si>
  <si>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</si>
  <si>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</si>
  <si>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</si>
  <si>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</si>
  <si>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</si>
  <si>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</si>
  <si>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</si>
  <si>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</si>
  <si>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</si>
  <si>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</si>
  <si>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</si>
  <si>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</si>
  <si>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</si>
  <si>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</si>
  <si>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</si>
  <si>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</si>
  <si>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</si>
  <si>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</si>
  <si>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</si>
  <si>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</si>
  <si>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</si>
  <si>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</si>
  <si>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</si>
  <si>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</si>
  <si>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</si>
  <si>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</si>
  <si>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</si>
  <si>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</si>
  <si>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</si>
  <si>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</si>
  <si>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</si>
  <si>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</si>
  <si>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</si>
  <si>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</si>
  <si>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</si>
  <si>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</si>
  <si>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</si>
  <si>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</si>
  <si>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</si>
  <si>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</si>
  <si>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</si>
  <si>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</si>
  <si>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</si>
  <si>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</si>
  <si>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</si>
  <si>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</si>
  <si>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</si>
  <si>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</si>
  <si>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</si>
  <si>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</si>
  <si>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</si>
  <si>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</si>
  <si>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</si>
  <si>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</si>
  <si>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</si>
  <si>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</si>
  <si>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</si>
  <si>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</si>
  <si>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</si>
  <si>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</si>
  <si>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</si>
  <si>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</si>
  <si>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</si>
  <si>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</si>
  <si>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</si>
  <si>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</si>
  <si>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</si>
  <si>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</si>
  <si>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</si>
  <si>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</si>
  <si>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</si>
  <si>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</si>
  <si>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</si>
  <si>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</si>
  <si>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</si>
  <si>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</si>
  <si>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</si>
  <si>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</si>
  <si>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</si>
  <si>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</si>
  <si>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</si>
  <si>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</si>
  <si>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</si>
  <si>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</si>
  <si>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</si>
  <si>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</si>
  <si>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</si>
  <si>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</si>
  <si>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</si>
  <si>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</si>
  <si>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</si>
  <si>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</si>
  <si>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</si>
  <si>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</si>
  <si>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</si>
  <si>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</si>
  <si>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</si>
  <si>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</si>
  <si>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</si>
  <si>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</si>
  <si>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</si>
  <si>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</si>
  <si>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</si>
  <si>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</si>
  <si>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</si>
  <si>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</si>
  <si>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</si>
  <si>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</si>
  <si>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</si>
  <si>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</si>
  <si>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</si>
  <si>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</si>
  <si>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</si>
  <si>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</si>
  <si>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</si>
  <si>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</si>
  <si>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</si>
  <si>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</si>
  <si>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</si>
  <si>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</si>
  <si>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</si>
  <si>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</si>
  <si>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</si>
  <si>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</si>
  <si>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</si>
  <si>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</si>
  <si>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</si>
  <si>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</si>
  <si>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</si>
  <si>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</si>
  <si>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</si>
  <si>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</si>
  <si>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</si>
  <si>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</si>
  <si>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</si>
  <si>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</si>
  <si>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</si>
  <si>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</si>
  <si>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</si>
  <si>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</si>
  <si>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</si>
  <si>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</si>
  <si>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</si>
  <si>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</si>
  <si>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</si>
  <si>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</si>
  <si>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</si>
  <si>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</si>
  <si>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</si>
  <si>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</si>
  <si>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</si>
  <si>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</si>
  <si>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</si>
  <si>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</si>
  <si>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</si>
  <si>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</si>
  <si>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</si>
  <si>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</si>
  <si>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</si>
  <si>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</si>
  <si>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</si>
  <si>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</si>
  <si>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</si>
  <si>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</si>
  <si>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</si>
  <si>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</si>
  <si>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</si>
  <si>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</si>
  <si>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</si>
  <si>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</si>
  <si>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</si>
  <si>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</si>
  <si>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</si>
  <si>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</si>
  <si>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</si>
  <si>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</si>
  <si>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</si>
  <si>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</si>
  <si>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</si>
  <si>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</si>
  <si>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</si>
  <si>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</si>
  <si>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</si>
  <si>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</si>
  <si>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</si>
  <si>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</si>
  <si>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</si>
  <si>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</si>
  <si>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</si>
  <si>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</si>
  <si>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</si>
  <si>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</si>
  <si>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</si>
  <si>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</si>
  <si>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</si>
  <si>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</si>
  <si>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</si>
  <si>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</si>
  <si>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</si>
  <si>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</si>
  <si>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</si>
  <si>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</si>
  <si>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</si>
  <si>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</si>
  <si>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</si>
  <si>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</si>
  <si>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</si>
  <si>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</si>
  <si>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</si>
  <si>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</si>
  <si>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</si>
  <si>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</si>
  <si>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</si>
  <si>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</si>
  <si>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</si>
  <si>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</si>
  <si>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</si>
  <si>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</si>
  <si>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</si>
  <si>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</si>
  <si>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</si>
  <si>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</si>
  <si>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</si>
  <si>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</si>
  <si>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</si>
  <si>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</si>
  <si>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</si>
  <si>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</si>
  <si>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</si>
  <si>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</si>
  <si>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</si>
  <si>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</si>
  <si>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</si>
  <si>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</si>
  <si>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</si>
  <si>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</si>
  <si>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</si>
  <si>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</si>
  <si>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</si>
  <si>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</si>
  <si>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</si>
  <si>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</si>
  <si>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</si>
  <si>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</si>
  <si>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</si>
  <si>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</si>
  <si>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</si>
  <si>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</si>
  <si>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</si>
  <si>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</si>
  <si>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</si>
  <si>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</si>
  <si>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</si>
  <si>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</si>
  <si>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</si>
  <si>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</si>
  <si>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</si>
  <si>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</si>
  <si>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</si>
  <si>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</si>
  <si>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</si>
  <si>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</si>
  <si>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</si>
  <si>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</si>
  <si>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</si>
  <si>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</si>
  <si>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</si>
  <si>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</si>
  <si>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</si>
  <si>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</si>
  <si>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</si>
  <si>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</si>
  <si>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</si>
  <si>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</si>
  <si>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</si>
  <si>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</si>
  <si>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</si>
  <si>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</si>
  <si>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</si>
  <si>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</si>
  <si>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</si>
  <si>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</si>
  <si>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</si>
  <si>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</si>
  <si>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</si>
  <si>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</si>
  <si>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</si>
  <si>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</si>
  <si>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</si>
  <si>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</si>
  <si>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</si>
  <si>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</si>
  <si>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</si>
  <si>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</si>
  <si>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</si>
  <si>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</si>
  <si>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</si>
  <si>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</si>
  <si>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</si>
  <si>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</si>
  <si>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</si>
  <si>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</si>
  <si>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</si>
  <si>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</si>
  <si>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</si>
  <si>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</si>
  <si>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</si>
  <si>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</si>
  <si>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</si>
  <si>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</si>
  <si>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</si>
  <si>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</si>
  <si>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</si>
  <si>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</si>
  <si>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</si>
  <si>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</si>
  <si>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</si>
  <si>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</si>
  <si>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</si>
  <si>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</si>
  <si>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</si>
  <si>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</si>
  <si>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</si>
  <si>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</si>
  <si>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</si>
  <si>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</si>
  <si>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</si>
  <si>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</si>
  <si>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</si>
  <si>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</si>
  <si>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</si>
  <si>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</si>
  <si>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</si>
  <si>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</si>
  <si>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</si>
  <si>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</si>
  <si>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</si>
  <si>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</si>
  <si>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</si>
  <si>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</si>
  <si>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</si>
  <si>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</si>
  <si>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</si>
  <si>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</si>
  <si>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</si>
  <si>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</si>
  <si>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</si>
  <si>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</si>
  <si>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</si>
  <si>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</si>
  <si>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</si>
  <si>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</si>
  <si>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</si>
  <si>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</si>
  <si>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</si>
  <si>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</si>
  <si>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</si>
  <si>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</si>
  <si>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</si>
  <si>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</si>
  <si>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</si>
  <si>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</si>
  <si>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</si>
  <si>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</si>
  <si>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</si>
  <si>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</si>
  <si>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</si>
  <si>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</si>
  <si>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</si>
  <si>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</si>
  <si>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</si>
  <si>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</si>
  <si>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</si>
  <si>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</si>
  <si>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</si>
  <si>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</si>
  <si>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</si>
  <si>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</si>
  <si>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</si>
  <si>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</si>
  <si>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</si>
  <si>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</si>
  <si>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</si>
  <si>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</si>
  <si>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</si>
  <si>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</si>
  <si>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</si>
  <si>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</si>
  <si>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</si>
  <si>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</si>
  <si>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</si>
  <si>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</si>
  <si>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</si>
  <si>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</si>
  <si>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</si>
  <si>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</si>
  <si>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</si>
  <si>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</si>
  <si>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</si>
  <si>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</si>
  <si>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</si>
  <si>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</si>
  <si>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</si>
  <si>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</si>
  <si>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</si>
  <si>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</si>
  <si>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</si>
  <si>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</si>
  <si>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</si>
  <si>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</si>
  <si>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</si>
  <si>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</si>
  <si>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</si>
  <si>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</si>
  <si>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</si>
  <si>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</si>
  <si>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</si>
  <si>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</si>
  <si>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</si>
  <si>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</si>
  <si>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</si>
  <si>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</si>
  <si>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</si>
  <si>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</si>
  <si>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</si>
  <si>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</si>
  <si>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</si>
  <si>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</si>
  <si>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</si>
  <si>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</si>
  <si>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</si>
  <si>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</si>
  <si>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</si>
  <si>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</si>
  <si>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</si>
  <si>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</si>
  <si>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</si>
  <si>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</si>
  <si>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</si>
  <si>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</si>
  <si>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</si>
  <si>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</si>
  <si>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</si>
  <si>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</si>
  <si>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</si>
  <si>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</si>
  <si>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</si>
  <si>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</si>
  <si>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</si>
  <si>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</si>
  <si>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</si>
  <si>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</si>
  <si>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</si>
  <si>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</si>
  <si>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</si>
  <si>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</si>
  <si>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</si>
  <si>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</si>
  <si>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</si>
  <si>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</si>
  <si>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</si>
  <si>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</si>
  <si>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</si>
  <si>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</si>
  <si>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</si>
  <si>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</si>
  <si>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</si>
  <si>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</si>
  <si>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</si>
  <si>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</si>
  <si>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</si>
  <si>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</si>
  <si>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</si>
  <si>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</si>
  <si>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</si>
  <si>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</si>
  <si>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</si>
  <si>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</si>
  <si>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</si>
  <si>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</si>
  <si>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</si>
  <si>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</si>
  <si>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</si>
  <si>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</si>
  <si>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</si>
  <si>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</si>
  <si>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</si>
  <si>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</si>
  <si>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</si>
  <si>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</si>
  <si>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</si>
  <si>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</si>
  <si>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</si>
  <si>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</si>
  <si>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</si>
  <si>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</si>
  <si>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</si>
  <si>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</si>
  <si>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</si>
  <si>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</si>
  <si>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</si>
  <si>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</si>
  <si>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</si>
  <si>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</si>
  <si>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</si>
  <si>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</si>
  <si>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</si>
  <si>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</si>
  <si>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</si>
  <si>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</si>
  <si>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</si>
  <si>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</si>
  <si>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</si>
  <si>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</si>
  <si>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</si>
  <si>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</si>
  <si>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</si>
  <si>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</si>
  <si>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</si>
  <si>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</si>
  <si>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</si>
  <si>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</si>
  <si>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</si>
  <si>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</si>
  <si>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</si>
  <si>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</si>
  <si>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</si>
  <si>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</si>
  <si>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</si>
  <si>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</si>
  <si>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</si>
  <si>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</si>
  <si>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</si>
  <si>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</si>
  <si>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</si>
  <si>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</si>
  <si>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</si>
  <si>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</si>
  <si>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</si>
  <si>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</si>
  <si>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</si>
  <si>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</si>
  <si>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</si>
  <si>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</si>
  <si>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</si>
  <si>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</si>
  <si>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</si>
  <si>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</si>
  <si>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</si>
  <si>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</si>
  <si>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</si>
  <si>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</si>
  <si>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</si>
  <si>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</si>
  <si>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</si>
  <si>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</si>
  <si>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</si>
  <si>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</si>
  <si>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</si>
  <si>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</si>
  <si>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</si>
  <si>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</si>
  <si>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</si>
  <si>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</si>
  <si>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</si>
  <si>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</si>
  <si>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</si>
  <si>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</si>
  <si>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</si>
  <si>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</si>
  <si>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</si>
  <si>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</si>
  <si>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</si>
  <si>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</si>
  <si>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</si>
  <si>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</si>
  <si>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</si>
  <si>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</si>
  <si>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</si>
  <si>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</si>
  <si>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</si>
  <si>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</si>
  <si>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</si>
  <si>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</si>
  <si>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</si>
  <si>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</si>
  <si>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</si>
  <si>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</si>
  <si>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</si>
  <si>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</si>
  <si>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</si>
  <si>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</si>
  <si>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</si>
  <si>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</si>
  <si>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</si>
  <si>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</si>
  <si>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</si>
  <si>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</si>
  <si>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</si>
  <si>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</si>
  <si>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</si>
  <si>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</si>
  <si>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</si>
  <si>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</si>
  <si>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</si>
  <si>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</si>
  <si>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</si>
  <si>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</si>
  <si>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</si>
  <si>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</si>
  <si>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</si>
  <si>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</si>
  <si>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</si>
  <si>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</si>
  <si>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</si>
  <si>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</si>
  <si>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</si>
  <si>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</si>
  <si>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</si>
  <si>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</si>
  <si>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</si>
  <si>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</si>
  <si>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</si>
  <si>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</si>
  <si>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</si>
  <si>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</si>
  <si>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</si>
  <si>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</si>
  <si>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</si>
  <si>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</si>
  <si>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</si>
  <si>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</si>
  <si>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</si>
  <si>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</si>
  <si>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</si>
  <si>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</si>
  <si>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</si>
  <si>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</si>
  <si>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</si>
  <si>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</si>
  <si>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</si>
  <si>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</si>
  <si>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</si>
  <si>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</si>
  <si>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</si>
  <si>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</si>
  <si>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</si>
  <si>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</si>
  <si>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</si>
  <si>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</si>
  <si>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</si>
  <si>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</si>
  <si>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</si>
  <si>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</si>
  <si>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</si>
  <si>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</si>
  <si>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</si>
  <si>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</si>
  <si>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</si>
  <si>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</si>
  <si>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</si>
  <si>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</si>
  <si>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</si>
  <si>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</si>
  <si>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</si>
  <si>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</si>
  <si>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</si>
  <si>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</si>
  <si>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</si>
  <si>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</si>
  <si>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</si>
  <si>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</si>
  <si>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</si>
  <si>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</si>
  <si>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</si>
  <si>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</si>
  <si>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</si>
  <si>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</si>
  <si>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</si>
  <si>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</si>
  <si>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</si>
  <si>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</si>
  <si>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</si>
  <si>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</si>
  <si>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</si>
  <si>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</si>
  <si>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</si>
  <si>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</si>
  <si>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</si>
  <si>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</si>
  <si>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</si>
  <si>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</si>
  <si>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</si>
  <si>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</si>
  <si>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</si>
  <si>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</si>
  <si>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</si>
  <si>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</si>
  <si>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</si>
  <si>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</si>
  <si>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</si>
  <si>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</si>
  <si>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</si>
  <si>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</si>
  <si>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</si>
  <si>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</si>
  <si>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</si>
  <si>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</si>
  <si>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</si>
  <si>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</si>
  <si>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</si>
  <si>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</si>
  <si>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</si>
  <si>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</si>
  <si>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</si>
  <si>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</si>
  <si>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</si>
  <si>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</si>
  <si>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</si>
  <si>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</si>
  <si>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</si>
  <si>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</si>
  <si>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</si>
  <si>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</si>
  <si>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</si>
  <si>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</si>
  <si>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</si>
  <si>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</si>
  <si>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</si>
  <si>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</si>
  <si>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</si>
  <si>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</si>
  <si>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</si>
  <si>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</si>
  <si>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</si>
  <si>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</si>
  <si>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</si>
  <si>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</si>
  <si>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</si>
  <si>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</si>
  <si>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</si>
  <si>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</si>
  <si>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</si>
  <si>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</si>
  <si>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</si>
  <si>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</si>
  <si>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</si>
  <si>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</si>
  <si>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</si>
  <si>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</si>
  <si>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</si>
  <si>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</si>
  <si>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</si>
  <si>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</si>
  <si>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</si>
  <si>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</si>
  <si>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</si>
  <si>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</si>
  <si>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</si>
  <si>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</si>
  <si>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</si>
  <si>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</si>
  <si>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</si>
  <si>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</si>
  <si>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</si>
  <si>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</si>
  <si>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</si>
  <si>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</si>
  <si>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</si>
  <si>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</si>
  <si>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</si>
  <si>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</si>
  <si>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</si>
  <si>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</si>
  <si>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</si>
  <si>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</si>
  <si>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</si>
  <si>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</si>
  <si>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</si>
  <si>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</si>
  <si>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</si>
  <si>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</si>
  <si>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</si>
  <si>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</si>
  <si>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</si>
  <si>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</si>
  <si>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</si>
  <si>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</si>
  <si>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</si>
  <si>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</si>
  <si>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</si>
  <si>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</si>
  <si>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</si>
  <si>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</si>
  <si>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</si>
  <si>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</si>
  <si>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</si>
  <si>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</si>
  <si>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</si>
  <si>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</si>
  <si>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</si>
  <si>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</si>
  <si>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</si>
  <si>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</si>
  <si>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</si>
  <si>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</si>
  <si>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</si>
  <si>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</si>
  <si>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</si>
  <si>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</si>
  <si>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</si>
  <si>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</si>
  <si>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</si>
  <si>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</si>
  <si>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</si>
  <si>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</si>
  <si>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</si>
  <si>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</si>
  <si>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</si>
  <si>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</si>
  <si>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</si>
  <si>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</si>
  <si>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</si>
  <si>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</si>
  <si>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</si>
  <si>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</si>
  <si>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</si>
  <si>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</si>
  <si>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</si>
  <si>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</si>
  <si>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</si>
  <si>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</si>
  <si>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</si>
  <si>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</si>
  <si>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</si>
  <si>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</si>
  <si>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</si>
  <si>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</si>
  <si>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</si>
  <si>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</si>
  <si>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</si>
  <si>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</si>
  <si>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</si>
  <si>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</si>
  <si>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</si>
  <si>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</si>
  <si>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</si>
  <si>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</si>
  <si>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</si>
  <si>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</si>
  <si>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</si>
  <si>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</si>
  <si>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</si>
  <si>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</si>
  <si>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</si>
  <si>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</si>
  <si>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</si>
  <si>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</si>
  <si>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</si>
  <si>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</si>
  <si>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</si>
  <si>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</si>
  <si>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</si>
  <si>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</si>
  <si>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</si>
  <si>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</si>
  <si>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</si>
  <si>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</si>
  <si>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</si>
  <si>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</si>
  <si>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</si>
  <si>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</si>
  <si>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</si>
  <si>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</si>
  <si>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</si>
  <si>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</si>
  <si>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</si>
  <si>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</si>
  <si>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</si>
  <si>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</si>
  <si>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</si>
  <si>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</si>
  <si>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</si>
  <si>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</si>
  <si>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</si>
  <si>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</si>
  <si>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</si>
  <si>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</si>
  <si>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</si>
  <si>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</si>
  <si>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</si>
  <si>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</si>
  <si>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</si>
  <si>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</si>
  <si>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</si>
  <si>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</si>
  <si>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</si>
  <si>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</si>
  <si>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</si>
  <si>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</si>
  <si>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</si>
  <si>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</si>
  <si>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</si>
  <si>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</si>
  <si>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</si>
  <si>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</si>
  <si>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</si>
  <si>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</si>
  <si>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</si>
  <si>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</si>
  <si>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</si>
  <si>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</si>
  <si>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</si>
  <si>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</si>
  <si>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</si>
  <si>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</si>
  <si>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</si>
  <si>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</si>
  <si>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</si>
  <si>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</si>
  <si>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</si>
  <si>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</si>
  <si>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</si>
  <si>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</si>
  <si>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</si>
  <si>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</si>
  <si>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</si>
  <si>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</si>
  <si>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</si>
  <si>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</si>
  <si>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</si>
  <si>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</si>
  <si>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</si>
  <si>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</si>
  <si>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</si>
  <si>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</si>
  <si>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</si>
  <si>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</si>
  <si>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</si>
  <si>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</si>
  <si>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</si>
  <si>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</si>
  <si>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</si>
  <si>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</si>
  <si>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</si>
  <si>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</si>
  <si>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</si>
  <si>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</si>
  <si>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</si>
  <si>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</si>
  <si>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</si>
  <si>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</si>
  <si>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</si>
  <si>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</si>
  <si>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</si>
  <si>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</si>
  <si>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</si>
  <si>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</si>
  <si>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</si>
  <si>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</si>
  <si>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</si>
  <si>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</si>
  <si>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</si>
  <si>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</si>
  <si>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</si>
  <si>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</si>
  <si>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</si>
  <si>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</si>
  <si>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</si>
  <si>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</si>
  <si>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</si>
  <si>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</si>
  <si>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</si>
  <si>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</si>
  <si>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</si>
  <si>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</si>
  <si>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</si>
  <si>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</si>
  <si>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</si>
  <si>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</si>
  <si>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</si>
  <si>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</si>
  <si>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</si>
  <si>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</si>
  <si>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</si>
  <si>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</si>
  <si>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</si>
  <si>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</si>
  <si>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</si>
  <si>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</si>
  <si>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</si>
  <si>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</si>
  <si>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</si>
  <si>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</si>
  <si>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</si>
  <si>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</si>
  <si>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</si>
  <si>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</si>
  <si>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</si>
  <si>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</si>
  <si>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</si>
  <si>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</si>
  <si>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</si>
  <si>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</si>
  <si>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</si>
  <si>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</si>
  <si>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</si>
  <si>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</si>
  <si>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</si>
  <si>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</si>
  <si>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</si>
  <si>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</si>
  <si>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</si>
  <si>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</si>
  <si>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</si>
  <si>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</si>
  <si>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</si>
  <si>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</si>
  <si>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</si>
  <si>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</si>
  <si>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</si>
  <si>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</si>
  <si>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</si>
  <si>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</si>
  <si>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</si>
  <si>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</si>
  <si>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</si>
  <si>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</si>
  <si>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</si>
  <si>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</si>
  <si>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</si>
  <si>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</si>
  <si>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</si>
  <si>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</si>
  <si>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</si>
  <si>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</si>
  <si>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</si>
  <si>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</si>
  <si>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</si>
  <si>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</si>
  <si>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</si>
  <si>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</si>
  <si>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</si>
  <si>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</si>
  <si>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</si>
  <si>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</si>
  <si>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</si>
  <si>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</si>
  <si>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</si>
  <si>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</si>
  <si>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</si>
  <si>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</si>
  <si>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</si>
  <si>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</si>
  <si>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</si>
  <si>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</si>
  <si>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</si>
  <si>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</si>
  <si>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</si>
  <si>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</si>
  <si>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</si>
  <si>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</si>
  <si>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</si>
  <si>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</si>
  <si>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</si>
  <si>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</si>
  <si>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</si>
  <si>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</si>
  <si>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</si>
  <si>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</si>
  <si>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</si>
  <si>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</si>
  <si>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</si>
  <si>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</si>
  <si>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</si>
  <si>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</si>
  <si>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</si>
  <si>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</si>
  <si>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</si>
  <si>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</si>
  <si>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</si>
  <si>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</si>
  <si>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</si>
  <si>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</si>
  <si>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</si>
  <si>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</si>
  <si>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</si>
  <si>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</si>
  <si>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</si>
  <si>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</si>
  <si>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</si>
  <si>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</si>
  <si>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</si>
  <si>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</si>
  <si>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</si>
  <si>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</si>
  <si>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</si>
  <si>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</si>
  <si>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</si>
  <si>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</si>
  <si>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</si>
  <si>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</si>
  <si>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</si>
  <si>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</si>
  <si>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</si>
  <si>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</si>
  <si>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</si>
  <si>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</si>
  <si>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</si>
  <si>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</si>
  <si>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</si>
  <si>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</si>
  <si>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</si>
  <si>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</si>
  <si>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</si>
  <si>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</si>
  <si>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</si>
  <si>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</si>
  <si>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</si>
  <si>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</si>
  <si>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</si>
  <si>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</si>
  <si>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</si>
  <si>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</si>
  <si>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</si>
  <si>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</si>
  <si>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</si>
  <si>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</si>
  <si>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</si>
  <si>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</si>
  <si>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</si>
  <si>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</si>
  <si>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</si>
  <si>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</si>
  <si>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</si>
  <si>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</si>
  <si>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</si>
  <si>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</si>
  <si>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</si>
  <si>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</si>
  <si>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</si>
  <si>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</si>
  <si>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</si>
  <si>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</si>
  <si>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</si>
  <si>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</si>
  <si>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</si>
  <si>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</si>
  <si>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</si>
  <si>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</si>
  <si>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</si>
  <si>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</si>
  <si>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</si>
  <si>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</si>
  <si>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</si>
  <si>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</si>
  <si>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</si>
  <si>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</si>
  <si>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</si>
  <si>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</si>
  <si>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</si>
  <si>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</si>
  <si>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</si>
  <si>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</si>
  <si>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</si>
  <si>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</si>
  <si>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</si>
  <si>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</si>
  <si>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</si>
  <si>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</si>
  <si>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</si>
  <si>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</si>
  <si>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</si>
  <si>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</si>
  <si>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</si>
  <si>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</si>
  <si>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</si>
  <si>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</si>
  <si>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</si>
  <si>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</si>
  <si>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</si>
  <si>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</si>
  <si>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</si>
  <si>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</si>
  <si>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</si>
  <si>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</si>
  <si>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</si>
  <si>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</si>
  <si>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</si>
  <si>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</si>
  <si>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</si>
  <si>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</si>
  <si>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</si>
  <si>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</si>
  <si>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</si>
  <si>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</si>
  <si>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</si>
  <si>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</si>
  <si>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</si>
  <si>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</si>
  <si>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</si>
  <si>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</si>
  <si>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</si>
  <si>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</si>
  <si>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</si>
  <si>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</si>
  <si>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</si>
  <si>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</si>
  <si>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</si>
  <si>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</si>
  <si>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</si>
  <si>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</si>
  <si>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</si>
  <si>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</si>
  <si>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</si>
  <si>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</si>
  <si>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</si>
  <si>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</si>
  <si>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</si>
  <si>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</si>
  <si>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</si>
  <si>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</si>
  <si>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</si>
  <si>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</si>
  <si>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</si>
  <si>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</si>
  <si>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</si>
  <si>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</si>
  <si>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</si>
  <si>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</si>
  <si>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</si>
  <si>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</si>
  <si>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</si>
  <si>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</si>
  <si>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</si>
  <si>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</si>
  <si>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</si>
  <si>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</si>
  <si>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</si>
  <si>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</si>
  <si>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</si>
  <si>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</si>
  <si>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</si>
  <si>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</si>
  <si>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</si>
  <si>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</si>
  <si>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</si>
  <si>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</si>
  <si>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</si>
  <si>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</si>
  <si>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</si>
  <si>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</si>
  <si>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</si>
  <si>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</si>
  <si>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</si>
  <si>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</si>
  <si>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</si>
  <si>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</si>
  <si>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</si>
  <si>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</si>
  <si>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</si>
  <si>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</si>
  <si>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</si>
  <si>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</si>
  <si>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</si>
  <si>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</si>
  <si>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</si>
  <si>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</si>
  <si>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</si>
  <si>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</si>
  <si>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</si>
  <si>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</si>
  <si>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</si>
  <si>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</si>
  <si>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</si>
  <si>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</si>
  <si>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</si>
  <si>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</si>
  <si>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</si>
  <si>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</si>
  <si>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</si>
  <si>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</si>
  <si>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</si>
  <si>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</si>
  <si>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</si>
  <si>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</si>
  <si>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</si>
  <si>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</si>
  <si>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</si>
  <si>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</si>
  <si>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</si>
  <si>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</si>
  <si>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</si>
  <si>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</si>
  <si>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</si>
  <si>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</si>
  <si>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</si>
  <si>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</si>
  <si>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</si>
  <si>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</si>
  <si>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</si>
  <si>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</si>
  <si>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</si>
  <si>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</si>
  <si>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</si>
  <si>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</si>
  <si>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</si>
  <si>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</si>
  <si>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</si>
  <si>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</si>
  <si>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</si>
  <si>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</si>
  <si>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</si>
  <si>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</si>
  <si>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</si>
  <si>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</si>
  <si>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</si>
  <si>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</si>
  <si>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</si>
  <si>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</si>
  <si>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</si>
  <si>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</si>
  <si>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</si>
  <si>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</si>
  <si>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</si>
  <si>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</si>
  <si>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</si>
  <si>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</si>
  <si>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</si>
  <si>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</si>
  <si>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</si>
  <si>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</si>
  <si>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</si>
  <si>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</si>
  <si>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</si>
  <si>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</si>
  <si>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</si>
  <si>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</si>
  <si>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</si>
  <si>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</si>
  <si>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</si>
  <si>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</si>
  <si>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</si>
  <si>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</si>
  <si>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</si>
  <si>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</si>
  <si>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</si>
  <si>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</si>
  <si>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</si>
  <si>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</si>
  <si>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</si>
  <si>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</si>
  <si>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</si>
  <si>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</si>
  <si>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</si>
  <si>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</si>
  <si>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</si>
  <si>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</si>
  <si>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</si>
  <si>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</si>
  <si>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</si>
  <si>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</si>
  <si>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</si>
  <si>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</si>
  <si>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</si>
  <si>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</si>
  <si>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</si>
  <si>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</si>
  <si>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</si>
  <si>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</si>
  <si>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</si>
  <si>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</si>
  <si>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</si>
  <si>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</si>
  <si>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</si>
  <si>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</si>
  <si>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</si>
  <si>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</si>
  <si>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</si>
  <si>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</si>
  <si>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</si>
  <si>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</si>
  <si>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</si>
  <si>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</si>
  <si>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</si>
  <si>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</si>
  <si>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</si>
  <si>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</si>
  <si>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</si>
  <si>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</si>
  <si>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</si>
  <si>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</si>
  <si>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</si>
  <si>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</si>
  <si>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</si>
  <si>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</si>
  <si>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</si>
  <si>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</si>
  <si>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</si>
  <si>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</si>
  <si>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</si>
  <si>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</si>
  <si>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</si>
  <si>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</si>
  <si>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</si>
  <si>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</si>
  <si>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</si>
  <si>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</si>
  <si>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</si>
  <si>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</si>
  <si>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</si>
  <si>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</si>
  <si>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</si>
  <si>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</si>
  <si>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</si>
  <si>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</si>
  <si>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</si>
  <si>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</si>
  <si>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</si>
  <si>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</si>
  <si>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</si>
  <si>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</si>
  <si>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</si>
  <si>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</si>
  <si>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</si>
  <si>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</si>
  <si>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</si>
  <si>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</si>
  <si>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</si>
  <si>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</si>
  <si>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</si>
  <si>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</si>
  <si>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</si>
  <si>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</si>
  <si>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</si>
  <si>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</si>
  <si>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</si>
  <si>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</si>
  <si>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</si>
  <si>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</si>
  <si>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</si>
  <si>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</si>
  <si>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</si>
  <si>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</si>
  <si>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</si>
  <si>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</si>
  <si>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</si>
  <si>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</si>
  <si>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</si>
  <si>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</si>
  <si>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</si>
  <si>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</si>
  <si>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</si>
  <si>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</si>
  <si>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</si>
  <si>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</si>
  <si>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</si>
  <si>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</si>
  <si>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</si>
  <si>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</si>
  <si>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</si>
  <si>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</si>
  <si>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</si>
  <si>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</si>
  <si>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</si>
  <si>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</si>
  <si>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</si>
  <si>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</si>
  <si>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</si>
  <si>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</si>
  <si>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</si>
  <si>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</si>
  <si>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</si>
  <si>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</si>
  <si>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</si>
  <si>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</si>
  <si>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</si>
  <si>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</si>
  <si>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</si>
  <si>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</si>
  <si>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</si>
  <si>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</si>
  <si>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</si>
  <si>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</si>
  <si>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</si>
  <si>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</si>
  <si>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</si>
  <si>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</si>
  <si>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</si>
  <si>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</si>
  <si>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</si>
  <si>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</si>
  <si>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</si>
  <si>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</si>
  <si>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</si>
  <si>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</si>
  <si>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</si>
  <si>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</si>
  <si>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</si>
  <si>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</si>
  <si>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</si>
  <si>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</si>
  <si>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</si>
  <si>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</si>
  <si>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</si>
  <si>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</si>
  <si>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</si>
  <si>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</si>
  <si>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</si>
  <si>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</si>
  <si>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</si>
  <si>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</si>
  <si>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</si>
  <si>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</si>
  <si>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</si>
  <si>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</si>
  <si>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</si>
  <si>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</si>
  <si>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</si>
  <si>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</si>
  <si>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</si>
  <si>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</si>
  <si>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</si>
  <si>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</si>
  <si>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</si>
  <si>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</si>
  <si>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</si>
  <si>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</si>
  <si>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</si>
  <si>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</si>
  <si>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</si>
  <si>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</si>
  <si>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</si>
  <si>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</si>
  <si>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</si>
  <si>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</si>
  <si>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</si>
  <si>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</si>
  <si>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</si>
  <si>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</si>
  <si>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</si>
  <si>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</si>
  <si>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</si>
  <si>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</si>
  <si>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</si>
  <si>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</si>
  <si>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</si>
  <si>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</si>
  <si>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</si>
  <si>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</si>
  <si>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</si>
  <si>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</si>
  <si>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</si>
  <si>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</si>
  <si>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</si>
  <si>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</si>
  <si>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</si>
  <si>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</si>
  <si>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</si>
  <si>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</si>
  <si>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</si>
  <si>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</si>
  <si>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</si>
  <si>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</si>
  <si>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</si>
  <si>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</si>
  <si>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</si>
  <si>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</si>
  <si>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</si>
  <si>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</si>
  <si>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</si>
  <si>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</si>
  <si>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</si>
  <si>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</si>
  <si>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</si>
  <si>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</si>
  <si>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</si>
  <si>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</si>
  <si>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</si>
  <si>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</si>
  <si>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</si>
  <si>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</si>
  <si>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</si>
  <si>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</si>
  <si>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</si>
  <si>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</si>
  <si>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</si>
  <si>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</si>
  <si>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</si>
  <si>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</si>
  <si>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</si>
  <si>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</si>
  <si>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</si>
  <si>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</si>
  <si>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</si>
  <si>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</si>
  <si>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</si>
  <si>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</si>
  <si>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</si>
  <si>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</si>
  <si>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</si>
  <si>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</si>
  <si>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</si>
  <si>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</si>
  <si>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</si>
  <si>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</si>
  <si>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</si>
  <si>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</si>
  <si>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</si>
  <si>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</si>
  <si>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</si>
  <si>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</si>
  <si>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</si>
  <si>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</si>
  <si>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</si>
  <si>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</si>
  <si>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</si>
  <si>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</si>
  <si>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</si>
  <si>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</si>
  <si>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</si>
  <si>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</si>
  <si>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</si>
  <si>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</si>
  <si>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</si>
  <si>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</si>
  <si>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</si>
  <si>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</si>
  <si>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</si>
  <si>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</si>
  <si>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</si>
  <si>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</si>
  <si>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</si>
  <si>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</si>
  <si>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</si>
  <si>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</si>
  <si>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</si>
  <si>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</si>
  <si>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</si>
  <si>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</si>
  <si>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</si>
  <si>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</si>
  <si>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</si>
  <si>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</si>
  <si>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</si>
  <si>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</si>
  <si>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</si>
  <si>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</si>
  <si>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</si>
  <si>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</si>
  <si>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</si>
  <si>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</si>
  <si>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</si>
  <si>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</si>
  <si>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</si>
  <si>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</si>
  <si>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</si>
  <si>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</si>
  <si>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</si>
  <si>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</si>
  <si>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</si>
  <si>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</si>
  <si>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</si>
  <si>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</si>
  <si>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</si>
  <si>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</si>
  <si>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</si>
  <si>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</si>
  <si>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</si>
  <si>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</si>
  <si>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</si>
  <si>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</si>
  <si>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</si>
  <si>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</si>
  <si>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</si>
  <si>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</si>
  <si>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</si>
  <si>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</si>
  <si>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</si>
  <si>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</si>
  <si>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</si>
  <si>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</si>
  <si>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</si>
  <si>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</si>
  <si>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</si>
  <si>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</si>
  <si>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</si>
  <si>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</si>
  <si>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</si>
  <si>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</si>
  <si>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</si>
  <si>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</si>
  <si>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</si>
  <si>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</si>
  <si>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</si>
  <si>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</si>
  <si>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</si>
  <si>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</si>
  <si>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</si>
  <si>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</si>
  <si>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</si>
  <si>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</si>
  <si>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</si>
  <si>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</si>
  <si>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</si>
  <si>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</si>
  <si>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</si>
  <si>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</si>
  <si>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</si>
  <si>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</si>
  <si>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</si>
  <si>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</si>
  <si>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</si>
  <si>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</si>
  <si>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</si>
  <si>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</si>
  <si>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</si>
  <si>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</si>
  <si>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</si>
  <si>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</si>
  <si>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</si>
  <si>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</si>
  <si>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</si>
  <si>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</si>
  <si>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</si>
  <si>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</si>
  <si>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</si>
  <si>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</si>
  <si>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</si>
  <si>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</si>
  <si>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</si>
  <si>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</si>
  <si>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</si>
  <si>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</si>
  <si>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</si>
  <si>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</si>
  <si>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</si>
  <si>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</si>
  <si>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</si>
  <si>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</si>
  <si>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</si>
  <si>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</si>
  <si>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</si>
  <si>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</si>
  <si>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</si>
  <si>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</si>
  <si>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</si>
  <si>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</si>
  <si>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</si>
  <si>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</si>
  <si>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</si>
  <si>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</si>
  <si>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</si>
  <si>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</si>
  <si>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</si>
  <si>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</si>
  <si>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</si>
  <si>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</si>
  <si>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</si>
  <si>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</si>
  <si>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</si>
  <si>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</si>
  <si>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</si>
  <si>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</si>
  <si>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</si>
  <si>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</si>
  <si>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</si>
  <si>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</si>
  <si>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</si>
  <si>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</si>
  <si>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</si>
  <si>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</si>
  <si>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</si>
  <si>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</si>
  <si>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</si>
  <si>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</si>
  <si>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</si>
  <si>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</si>
  <si>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</si>
  <si>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</si>
  <si>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</si>
  <si>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</si>
  <si>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</si>
  <si>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</si>
  <si>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</si>
  <si>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</si>
  <si>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</si>
  <si>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</si>
  <si>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</si>
  <si>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</si>
  <si>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</si>
  <si>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</si>
  <si>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</si>
  <si>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</si>
  <si>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</si>
  <si>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</si>
  <si>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</si>
  <si>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</si>
  <si>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</si>
  <si>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</si>
  <si>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</si>
  <si>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</si>
  <si>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</si>
  <si>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</si>
  <si>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</si>
  <si>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</si>
  <si>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</si>
  <si>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</si>
  <si>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</si>
  <si>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</si>
  <si>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</si>
  <si>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</si>
  <si>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</si>
  <si>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</si>
  <si>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</si>
  <si>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</si>
  <si>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</si>
  <si>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</si>
  <si>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</si>
  <si>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</si>
  <si>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</si>
  <si>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</si>
  <si>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</si>
  <si>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</si>
  <si>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</si>
  <si>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</si>
  <si>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</si>
  <si>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</si>
  <si>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</si>
  <si>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</si>
  <si>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</si>
  <si>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</si>
  <si>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</si>
  <si>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</si>
  <si>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</si>
  <si>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</si>
  <si>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</si>
  <si>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</si>
  <si>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</si>
  <si>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</si>
  <si>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</si>
  <si>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</si>
  <si>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</si>
  <si>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</si>
  <si>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</si>
  <si>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</si>
  <si>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</si>
  <si>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</si>
  <si>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</si>
  <si>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</si>
  <si>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</si>
  <si>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</si>
  <si>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</si>
  <si>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</si>
  <si>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</si>
  <si>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</si>
  <si>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</si>
  <si>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</si>
  <si>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</si>
  <si>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</si>
  <si>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</si>
  <si>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</si>
  <si>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</si>
  <si>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</si>
  <si>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</si>
  <si>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</si>
  <si>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</si>
  <si>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</si>
  <si>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</si>
  <si>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</si>
  <si>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</si>
  <si>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</si>
  <si>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</si>
  <si>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</si>
  <si>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</si>
  <si>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</si>
  <si>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</si>
  <si>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</si>
  <si>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</si>
  <si>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</si>
  <si>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</si>
  <si>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</si>
  <si>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</si>
  <si>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</si>
  <si>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</si>
  <si>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</si>
  <si>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</si>
  <si>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</si>
  <si>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</si>
  <si>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</si>
  <si>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</si>
  <si>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</si>
  <si>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</si>
  <si>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</si>
  <si>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</si>
  <si>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</si>
  <si>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</si>
  <si>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</si>
  <si>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</si>
  <si>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</si>
  <si>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</si>
  <si>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</si>
  <si>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</si>
  <si>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</si>
  <si>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</si>
  <si>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</si>
  <si>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</si>
  <si>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</si>
  <si>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</si>
  <si>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</si>
  <si>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</si>
  <si>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</si>
  <si>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</si>
  <si>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</si>
  <si>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</si>
  <si>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</si>
  <si>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</si>
  <si>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</si>
  <si>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</si>
  <si>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</si>
  <si>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</si>
  <si>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</si>
  <si>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</si>
  <si>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</si>
  <si>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</si>
  <si>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</si>
  <si>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</si>
  <si>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</si>
  <si>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</si>
  <si>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</si>
  <si>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</si>
  <si>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</si>
  <si>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</si>
  <si>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</si>
  <si>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</si>
  <si>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</si>
  <si>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</si>
  <si>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</si>
  <si>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</si>
  <si>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</si>
  <si>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</si>
  <si>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</si>
  <si>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</si>
  <si>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</si>
  <si>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</si>
  <si>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</si>
  <si>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</si>
  <si>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</si>
  <si>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</si>
  <si>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</si>
  <si>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</si>
  <si>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</si>
  <si>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</si>
  <si>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</si>
  <si>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</si>
  <si>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</si>
  <si>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</si>
  <si>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</si>
  <si>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</si>
  <si>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</si>
  <si>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</si>
  <si>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</si>
  <si>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</si>
  <si>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</si>
  <si>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</si>
  <si>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</si>
  <si>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</si>
  <si>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</si>
  <si>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</si>
  <si>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</si>
  <si>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</si>
  <si>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</si>
  <si>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</si>
  <si>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</si>
  <si>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</si>
  <si>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</si>
  <si>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</si>
  <si>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</si>
  <si>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</si>
  <si>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</si>
  <si>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</si>
  <si>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</si>
  <si>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</si>
  <si>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</si>
  <si>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</si>
  <si>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</si>
  <si>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</si>
  <si>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</si>
  <si>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</si>
  <si>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</si>
  <si>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</si>
  <si>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</si>
  <si>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</si>
  <si>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</si>
  <si>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</si>
  <si>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</si>
  <si>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</si>
  <si>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</si>
  <si>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</si>
  <si>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</si>
  <si>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</si>
  <si>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</si>
  <si>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</si>
  <si>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</si>
  <si>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</si>
  <si>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</si>
  <si>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</si>
  <si>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</si>
  <si>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</si>
  <si>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</si>
  <si>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</si>
  <si>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</si>
  <si>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</si>
  <si>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</si>
  <si>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</si>
  <si>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</si>
  <si>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</si>
  <si>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</si>
  <si>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</si>
  <si>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</si>
  <si>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</si>
  <si>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</si>
  <si>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</si>
  <si>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</si>
  <si>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</si>
  <si>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</si>
  <si>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</si>
  <si>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</si>
  <si>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</si>
  <si>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</si>
  <si>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</si>
  <si>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</si>
  <si>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</si>
  <si>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</si>
  <si>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</si>
  <si>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</si>
  <si>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</si>
  <si>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</si>
  <si>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</si>
  <si>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</si>
  <si>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</si>
  <si>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</si>
  <si>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</si>
  <si>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</si>
  <si>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</si>
  <si>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</si>
  <si>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</si>
  <si>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</si>
  <si>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</si>
  <si>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</si>
  <si>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</si>
  <si>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</si>
  <si>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</si>
  <si>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</si>
  <si>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</si>
  <si>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</si>
  <si>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</si>
  <si>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</si>
  <si>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</si>
  <si>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</si>
  <si>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</si>
  <si>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</si>
  <si>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</si>
  <si>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</si>
  <si>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</si>
  <si>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</si>
  <si>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</si>
  <si>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</si>
  <si>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</si>
  <si>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</si>
  <si>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</si>
  <si>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</si>
  <si>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</si>
  <si>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</si>
  <si>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</si>
  <si>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</si>
  <si>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</si>
  <si>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</si>
  <si>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</si>
  <si>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</si>
  <si>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</si>
  <si>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</si>
  <si>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</si>
  <si>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</si>
  <si>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</si>
  <si>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</si>
  <si>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</si>
  <si>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</si>
  <si>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</si>
  <si>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</si>
  <si>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</si>
  <si>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</si>
  <si>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</si>
  <si>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</si>
  <si>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</si>
  <si>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</si>
  <si>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</si>
  <si>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</si>
  <si>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</si>
  <si>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</si>
  <si>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</si>
  <si>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</si>
  <si>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</si>
  <si>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</si>
  <si>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</si>
  <si>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</si>
  <si>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</si>
  <si>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</si>
  <si>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</si>
  <si>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</si>
  <si>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</si>
  <si>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</si>
  <si>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</si>
  <si>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</si>
  <si>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</si>
  <si>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</si>
  <si>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</si>
  <si>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</si>
  <si>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</si>
  <si>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</si>
  <si>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</si>
  <si>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</si>
  <si>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</si>
  <si>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</si>
  <si>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</si>
  <si>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</si>
  <si>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</si>
  <si>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</si>
  <si>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</si>
  <si>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</si>
  <si>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</si>
  <si>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</si>
  <si>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</si>
  <si>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</si>
  <si>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</si>
  <si>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</si>
  <si>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</si>
  <si>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</si>
  <si>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</si>
  <si>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</si>
  <si>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</si>
  <si>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</si>
  <si>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</si>
  <si>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</si>
  <si>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</si>
  <si>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</si>
  <si>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</si>
  <si>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</si>
  <si>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</si>
  <si>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</si>
  <si>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</si>
  <si>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</si>
  <si>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</si>
  <si>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</si>
  <si>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</si>
  <si>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</si>
  <si>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</si>
  <si>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</si>
  <si>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</si>
  <si>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</si>
  <si>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</si>
  <si>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</si>
  <si>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</si>
  <si>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</si>
  <si>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</si>
  <si>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</si>
  <si>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</si>
  <si>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</si>
  <si>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</si>
  <si>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</si>
  <si>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</si>
  <si>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</si>
  <si>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</si>
  <si>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</si>
  <si>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</si>
  <si>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</si>
  <si>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</si>
  <si>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</si>
  <si>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</si>
  <si>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</si>
  <si>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</si>
  <si>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</si>
  <si>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</si>
  <si>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</si>
  <si>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</si>
  <si>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</si>
  <si>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</si>
  <si>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</si>
  <si>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</si>
  <si>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</si>
  <si>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</si>
  <si>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</si>
  <si>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</si>
  <si>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</si>
  <si>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</si>
  <si>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</si>
  <si>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</si>
  <si>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</si>
  <si>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</si>
  <si>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</si>
  <si>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</si>
  <si>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</si>
  <si>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</si>
  <si>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</si>
  <si>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</si>
  <si>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</si>
  <si>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</si>
  <si>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</si>
  <si>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</si>
  <si>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</si>
  <si>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</si>
  <si>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</si>
  <si>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</si>
  <si>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</si>
  <si>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</si>
  <si>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</si>
  <si>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</si>
  <si>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</si>
  <si>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</si>
  <si>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</si>
  <si>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</si>
  <si>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</si>
  <si>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</si>
  <si>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</si>
  <si>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</si>
  <si>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</si>
  <si>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</si>
  <si>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</si>
  <si>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</si>
  <si>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</si>
  <si>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</si>
  <si>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</si>
  <si>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</si>
  <si>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</si>
  <si>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</si>
  <si>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</si>
  <si>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</si>
  <si>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</si>
  <si>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</si>
  <si>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</si>
  <si>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</si>
  <si>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</si>
  <si>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</si>
  <si>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</si>
  <si>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</si>
  <si>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</si>
  <si>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</si>
  <si>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</si>
  <si>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</si>
  <si>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</si>
  <si>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</si>
  <si>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</si>
  <si>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</si>
  <si>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</si>
  <si>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</si>
  <si>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</si>
  <si>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</si>
  <si>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</si>
  <si>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</si>
  <si>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</si>
  <si>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</si>
  <si>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</si>
  <si>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</si>
  <si>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</si>
  <si>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</si>
  <si>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</si>
  <si>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</si>
  <si>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</si>
  <si>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</si>
  <si>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</si>
  <si>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</si>
  <si>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</si>
  <si>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</si>
  <si>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</si>
  <si>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</si>
  <si>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</si>
  <si>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</si>
  <si>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</si>
  <si>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</si>
  <si>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</si>
  <si>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</si>
  <si>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</si>
  <si>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</si>
  <si>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</si>
  <si>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</si>
  <si>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</si>
  <si>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</si>
  <si>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</si>
  <si>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</si>
  <si>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</si>
  <si>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</si>
  <si>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</si>
  <si>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</si>
  <si>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</si>
  <si>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</si>
  <si>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</si>
  <si>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</si>
  <si>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</si>
  <si>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</si>
  <si>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</si>
  <si>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</si>
  <si>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</si>
  <si>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</si>
  <si>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</si>
  <si>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</si>
  <si>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</si>
  <si>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</si>
  <si>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</si>
  <si>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</si>
  <si>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</si>
  <si>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</si>
  <si>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</si>
  <si>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</si>
  <si>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</si>
  <si>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</si>
  <si>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</si>
  <si>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</si>
  <si>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</si>
  <si>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</si>
  <si>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</si>
  <si>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</si>
  <si>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</si>
  <si>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</si>
  <si>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</si>
  <si>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</si>
  <si>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</si>
  <si>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</si>
  <si>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</si>
  <si>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</si>
  <si>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</si>
  <si>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</si>
  <si>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</si>
  <si>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</si>
  <si>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</si>
  <si>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</si>
  <si>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</si>
  <si>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</si>
  <si>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</si>
  <si>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</si>
  <si>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</si>
  <si>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</si>
  <si>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</si>
  <si>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</si>
  <si>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</si>
  <si>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</si>
  <si>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</si>
  <si>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</si>
  <si>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</si>
  <si>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</si>
  <si>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</si>
  <si>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</si>
  <si>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</si>
  <si>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</si>
  <si>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</si>
  <si>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</si>
  <si>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</si>
  <si>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</si>
  <si>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</si>
  <si>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</si>
  <si>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</si>
  <si>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</si>
  <si>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</si>
  <si>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</si>
  <si>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</si>
  <si>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</si>
  <si>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</si>
  <si>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</si>
  <si>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</si>
  <si>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</si>
  <si>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</si>
  <si>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</si>
  <si>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</si>
  <si>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</si>
  <si>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</si>
  <si>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</si>
  <si>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</si>
  <si>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</si>
  <si>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</si>
  <si>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</si>
  <si>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</si>
  <si>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</si>
  <si>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</si>
  <si>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</si>
  <si>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</si>
  <si>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</si>
  <si>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</si>
  <si>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</si>
  <si>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</si>
  <si>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</si>
  <si>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</si>
  <si>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</si>
  <si>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</si>
  <si>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</si>
  <si>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</si>
  <si>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</si>
  <si>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</si>
  <si>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</si>
  <si>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</si>
  <si>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</si>
  <si>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</si>
  <si>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</si>
  <si>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</si>
  <si>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</si>
  <si>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</si>
  <si>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</si>
  <si>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</si>
  <si>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</si>
  <si>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</si>
  <si>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</si>
  <si>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</si>
  <si>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</si>
  <si>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</si>
  <si>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</si>
  <si>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</si>
  <si>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</si>
  <si>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</si>
  <si>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</si>
  <si>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</si>
  <si>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</si>
  <si>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</si>
  <si>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</si>
  <si>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</si>
  <si>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</si>
  <si>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</si>
  <si>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</si>
  <si>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</si>
  <si>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</si>
  <si>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</si>
  <si>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</si>
  <si>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</si>
  <si>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</si>
  <si>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</si>
  <si>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</si>
  <si>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</si>
  <si>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</si>
  <si>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</si>
  <si>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</si>
  <si>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</si>
  <si>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</si>
  <si>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</si>
  <si>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</si>
  <si>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</si>
  <si>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</si>
  <si>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</si>
  <si>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</si>
  <si>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</si>
  <si>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</si>
  <si>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</si>
  <si>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</si>
  <si>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</si>
  <si>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</si>
  <si>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</si>
  <si>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</si>
  <si>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</si>
  <si>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</si>
  <si>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</si>
  <si>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</si>
  <si>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</si>
  <si>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</si>
  <si>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</si>
  <si>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</si>
  <si>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</si>
  <si>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</si>
  <si>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</si>
  <si>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</si>
  <si>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</si>
  <si>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</si>
  <si>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</si>
  <si>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</si>
  <si>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</si>
  <si>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</si>
  <si>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</si>
  <si>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</si>
  <si>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</si>
  <si>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</si>
  <si>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</si>
  <si>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</si>
  <si>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</si>
  <si>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</si>
  <si>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</si>
  <si>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</si>
  <si>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</si>
  <si>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</si>
  <si>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</si>
  <si>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</si>
  <si>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</si>
  <si>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</si>
  <si>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</si>
  <si>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</si>
  <si>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</si>
  <si>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</si>
  <si>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</si>
  <si>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</si>
  <si>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</si>
  <si>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</si>
  <si>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</si>
  <si>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</si>
  <si>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</si>
  <si>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</si>
  <si>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</si>
  <si>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</si>
  <si>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</si>
  <si>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</si>
  <si>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</si>
  <si>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</si>
  <si>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</si>
  <si>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</si>
  <si>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</si>
  <si>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</si>
  <si>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</si>
  <si>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</si>
  <si>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</si>
  <si>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</si>
  <si>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</si>
  <si>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</si>
  <si>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</si>
  <si>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</si>
  <si>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</si>
  <si>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</si>
  <si>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</si>
  <si>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</si>
  <si>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</si>
  <si>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</si>
  <si>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</si>
  <si>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</si>
  <si>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</si>
  <si>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</si>
  <si>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</si>
  <si>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</si>
  <si>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</si>
  <si>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</si>
  <si>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</si>
  <si>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</si>
  <si>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</si>
  <si>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</si>
  <si>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</si>
  <si>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</si>
  <si>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</si>
  <si>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</si>
  <si>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</si>
  <si>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</si>
  <si>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</si>
  <si>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</si>
  <si>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</si>
  <si>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</si>
  <si>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</si>
  <si>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</si>
  <si>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</si>
  <si>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</si>
  <si>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</si>
  <si>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</si>
  <si>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</si>
  <si>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</si>
  <si>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</si>
  <si>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</si>
  <si>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</si>
  <si>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</si>
  <si>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</si>
  <si>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</si>
  <si>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</si>
  <si>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</si>
  <si>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</si>
  <si>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</si>
  <si>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</si>
  <si>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</si>
  <si>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</si>
  <si>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</si>
  <si>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</si>
  <si>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</si>
  <si>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</si>
  <si>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</si>
  <si>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</si>
  <si>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</si>
  <si>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</si>
  <si>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</si>
  <si>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</si>
  <si>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</si>
  <si>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</si>
  <si>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</si>
  <si>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</si>
  <si>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</si>
  <si>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</si>
  <si>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</si>
  <si>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</si>
  <si>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</si>
  <si>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</si>
  <si>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</si>
  <si>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</si>
  <si>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</si>
  <si>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</si>
  <si>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</si>
  <si>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</si>
  <si>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</si>
  <si>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</si>
  <si>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</si>
  <si>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</si>
  <si>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</si>
  <si>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</si>
  <si>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</si>
  <si>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</si>
  <si>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</si>
  <si>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</si>
  <si>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</si>
  <si>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</si>
  <si>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</si>
  <si>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</si>
  <si>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</si>
  <si>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</si>
  <si>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</si>
  <si>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</si>
  <si>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</si>
  <si>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</si>
  <si>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</si>
  <si>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</si>
  <si>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</si>
  <si>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</si>
  <si>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</si>
  <si>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</si>
  <si>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</si>
  <si>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</si>
  <si>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</si>
  <si>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</si>
  <si>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</si>
  <si>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</si>
  <si>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</si>
  <si>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</si>
  <si>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</si>
  <si>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</si>
  <si>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</si>
  <si>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</si>
  <si>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</si>
  <si>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</si>
  <si>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</si>
  <si>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</si>
  <si>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</si>
  <si>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</si>
  <si>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</si>
  <si>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</si>
  <si>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</si>
  <si>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</si>
  <si>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</si>
  <si>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</si>
  <si>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</si>
  <si>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</si>
  <si>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</si>
  <si>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</si>
  <si>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</si>
  <si>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</si>
  <si>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</si>
  <si>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</si>
  <si>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</si>
  <si>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</si>
  <si>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</si>
  <si>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</si>
  <si>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</si>
  <si>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</si>
  <si>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</si>
  <si>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</si>
  <si>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</si>
  <si>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</si>
  <si>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</si>
  <si>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</si>
  <si>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</si>
  <si>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</si>
  <si>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</si>
  <si>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</si>
  <si>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</si>
  <si>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</si>
  <si>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</si>
  <si>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</si>
  <si>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</si>
  <si>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</si>
  <si>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</si>
  <si>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</si>
  <si>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</si>
  <si>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</si>
  <si>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</si>
  <si>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</si>
  <si>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</si>
  <si>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</si>
  <si>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</si>
  <si>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</si>
  <si>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</si>
  <si>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</si>
  <si>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</si>
  <si>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</si>
  <si>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</si>
  <si>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</si>
  <si>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</si>
  <si>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</si>
  <si>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</si>
  <si>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</si>
  <si>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</si>
  <si>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</si>
  <si>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</si>
  <si>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</si>
  <si>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</si>
  <si>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</si>
  <si>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</si>
  <si>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</si>
  <si>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</si>
  <si>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</si>
  <si>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</si>
  <si>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</si>
  <si>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</si>
  <si>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</si>
  <si>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</si>
  <si>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</si>
  <si>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</si>
  <si>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</si>
  <si>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</si>
  <si>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</si>
  <si>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</si>
  <si>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</si>
  <si>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</si>
  <si>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</si>
  <si>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</si>
  <si>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</si>
  <si>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</si>
  <si>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</si>
  <si>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</si>
  <si>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</si>
  <si>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</si>
  <si>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</si>
  <si>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</si>
  <si>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</si>
  <si>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</si>
  <si>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</si>
  <si>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</si>
  <si>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</si>
  <si>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</si>
  <si>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</si>
  <si>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</si>
  <si>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</si>
  <si>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</si>
  <si>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</si>
  <si>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</si>
  <si>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</si>
  <si>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</si>
  <si>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</si>
  <si>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</si>
  <si>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</si>
  <si>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</si>
  <si>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</si>
  <si>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</si>
  <si>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</si>
  <si>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</si>
  <si>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</si>
  <si>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</si>
  <si>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</si>
  <si>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</si>
  <si>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</si>
  <si>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</si>
  <si>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</si>
  <si>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</si>
  <si>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</si>
  <si>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</si>
  <si>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</si>
  <si>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</si>
  <si>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</si>
  <si>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</si>
  <si>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</si>
  <si>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</si>
  <si>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</si>
  <si>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</si>
  <si>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</si>
  <si>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</si>
  <si>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</si>
  <si>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</si>
  <si>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</si>
  <si>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</si>
  <si>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</si>
  <si>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</si>
  <si>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</si>
  <si>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</si>
  <si>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</si>
  <si>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</si>
  <si>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</si>
  <si>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</si>
  <si>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</si>
  <si>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</si>
  <si>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</si>
  <si>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</si>
  <si>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</si>
  <si>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</si>
  <si>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</si>
  <si>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</si>
  <si>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</si>
  <si>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</si>
  <si>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</si>
  <si>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</si>
  <si>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</si>
  <si>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</si>
  <si>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</si>
  <si>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</si>
  <si>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</si>
  <si>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</si>
  <si>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</si>
  <si>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</si>
  <si>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</si>
  <si>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</si>
  <si>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</si>
  <si>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</si>
  <si>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</si>
  <si>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</si>
  <si>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</si>
  <si>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</si>
  <si>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</si>
  <si>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</si>
  <si>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</si>
  <si>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</si>
  <si>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</si>
  <si>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</si>
  <si>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</si>
  <si>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</si>
  <si>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</si>
  <si>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</si>
  <si>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</si>
  <si>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</si>
  <si>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</si>
  <si>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</si>
  <si>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</si>
  <si>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</si>
  <si>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</si>
  <si>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</si>
  <si>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</si>
  <si>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</si>
  <si>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</si>
  <si>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</si>
  <si>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</si>
  <si>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</si>
  <si>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</si>
  <si>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</si>
  <si>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</si>
  <si>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</si>
  <si>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</si>
  <si>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</si>
  <si>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</si>
  <si>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</si>
  <si>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</si>
  <si>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</si>
  <si>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</si>
  <si>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</si>
  <si>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</si>
  <si>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</si>
  <si>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</si>
  <si>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</si>
  <si>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</si>
  <si>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</si>
  <si>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</si>
  <si>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</si>
  <si>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</si>
  <si>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</si>
  <si>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</si>
  <si>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</si>
  <si>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</si>
  <si>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</si>
  <si>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</si>
  <si>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</si>
  <si>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</si>
  <si>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</si>
  <si>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</si>
  <si>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</si>
  <si>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</si>
  <si>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</si>
  <si>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</si>
  <si>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</si>
  <si>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</si>
  <si>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</si>
  <si>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</si>
  <si>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</si>
  <si>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</si>
  <si>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</si>
  <si>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</si>
  <si>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</si>
  <si>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</si>
  <si>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</si>
  <si>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</si>
  <si>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</si>
  <si>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</si>
  <si>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</si>
  <si>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</si>
  <si>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</si>
  <si>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</si>
  <si>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</si>
  <si>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</si>
  <si>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</si>
  <si>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</si>
  <si>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</si>
  <si>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</si>
  <si>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</si>
  <si>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</si>
  <si>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</si>
  <si>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</si>
  <si>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</si>
  <si>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</si>
  <si>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</si>
  <si>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</si>
  <si>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</si>
  <si>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</si>
  <si>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</si>
  <si>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</si>
  <si>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</si>
  <si>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</si>
  <si>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</si>
  <si>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</si>
  <si>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</si>
  <si>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</si>
  <si>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</si>
  <si>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</si>
  <si>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</si>
  <si>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</si>
  <si>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</si>
  <si>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</si>
  <si>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</si>
  <si>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</si>
  <si>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</si>
  <si>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</si>
  <si>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</si>
  <si>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</si>
  <si>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</si>
  <si>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</si>
  <si>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</si>
  <si>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</si>
  <si>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</si>
  <si>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</si>
  <si>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</si>
  <si>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</si>
  <si>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</si>
  <si>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</si>
  <si>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</si>
  <si>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</si>
  <si>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</si>
  <si>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</si>
  <si>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</si>
  <si>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</si>
  <si>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</si>
  <si>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</si>
  <si>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</si>
  <si>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</si>
  <si>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</si>
  <si>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</si>
  <si>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</si>
  <si>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</si>
  <si>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</si>
  <si>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</si>
  <si>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</si>
  <si>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</si>
  <si>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</si>
  <si>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</si>
  <si>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</si>
  <si>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</si>
  <si>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</si>
  <si>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</si>
  <si>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</si>
  <si>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</si>
  <si>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</si>
  <si>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</si>
  <si>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</si>
  <si>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</si>
  <si>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</si>
  <si>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</si>
  <si>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</si>
  <si>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</si>
  <si>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</si>
  <si>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</si>
  <si>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</si>
  <si>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</si>
  <si>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</si>
  <si>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</si>
  <si>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</si>
  <si>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</si>
  <si>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</si>
  <si>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</si>
  <si>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</si>
  <si>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</si>
  <si>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</si>
  <si>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</si>
  <si>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</si>
  <si>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</si>
  <si>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</si>
  <si>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</si>
  <si>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</si>
  <si>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</si>
  <si>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</si>
  <si>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</si>
  <si>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</si>
  <si>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</si>
  <si>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</si>
  <si>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</si>
  <si>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</si>
  <si>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</si>
  <si>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</si>
  <si>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</si>
  <si>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</si>
  <si>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</si>
  <si>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</si>
  <si>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</si>
  <si>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</si>
  <si>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</si>
  <si>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</si>
  <si>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</si>
  <si>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</si>
  <si>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</si>
  <si>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</si>
  <si>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</si>
  <si>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</si>
  <si>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</si>
  <si>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</si>
  <si>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</si>
  <si>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</si>
  <si>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</si>
  <si>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</si>
  <si>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</si>
  <si>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</si>
  <si>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</si>
  <si>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</si>
  <si>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</si>
  <si>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</si>
  <si>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</si>
  <si>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</si>
  <si>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</si>
  <si>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</si>
  <si>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</si>
  <si>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</si>
  <si>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</si>
  <si>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</si>
  <si>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</si>
  <si>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</si>
  <si>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</si>
  <si>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</si>
  <si>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</si>
  <si>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</si>
  <si>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</si>
  <si>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</si>
  <si>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</si>
  <si>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</si>
  <si>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</si>
  <si>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</si>
  <si>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</si>
  <si>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</si>
  <si>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</si>
  <si>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</si>
  <si>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</si>
  <si>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</si>
  <si>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</si>
  <si>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</si>
  <si>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</si>
  <si>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</si>
  <si>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</si>
  <si>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</si>
  <si>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</si>
  <si>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</si>
  <si>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</si>
  <si>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</si>
  <si>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</si>
  <si>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</si>
  <si>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</si>
  <si>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</si>
  <si>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</si>
  <si>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</si>
  <si>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</si>
  <si>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</si>
  <si>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</si>
  <si>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</si>
  <si>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</si>
  <si>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</si>
  <si>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</si>
  <si>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</si>
  <si>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</si>
  <si>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</si>
  <si>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</si>
  <si>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</si>
  <si>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</si>
  <si>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</si>
  <si>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</si>
  <si>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</si>
  <si>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</si>
  <si>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</si>
  <si>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</si>
  <si>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</si>
  <si>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</si>
  <si>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</si>
  <si>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</si>
  <si>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</si>
  <si>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</si>
  <si>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</si>
  <si>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</si>
  <si>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</si>
  <si>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</si>
  <si>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</si>
  <si>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</si>
  <si>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</si>
  <si>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</si>
  <si>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</si>
  <si>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</si>
  <si>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</si>
  <si>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</si>
  <si>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</si>
  <si>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</si>
  <si>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</si>
  <si>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</si>
  <si>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</si>
  <si>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</si>
  <si>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</si>
  <si>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</si>
  <si>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</si>
  <si>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</si>
  <si>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</si>
  <si>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</si>
  <si>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</si>
  <si>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</si>
  <si>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</si>
  <si>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</si>
  <si>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</si>
  <si>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</si>
  <si>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</si>
  <si>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</si>
  <si>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</si>
  <si>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</si>
  <si>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</si>
  <si>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</si>
  <si>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</si>
  <si>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</si>
  <si>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</si>
  <si>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</si>
  <si>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</si>
  <si>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</si>
  <si>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</si>
  <si>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</si>
  <si>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</si>
  <si>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</si>
  <si>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</si>
  <si>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</si>
  <si>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</si>
  <si>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</si>
  <si>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</si>
  <si>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</si>
  <si>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</si>
  <si>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</si>
  <si>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</si>
  <si>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</si>
  <si>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</si>
  <si>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</si>
  <si>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</si>
  <si>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</si>
  <si>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</si>
  <si>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</si>
  <si>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</si>
  <si>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</si>
  <si>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</si>
  <si>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</si>
  <si>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</si>
  <si>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</si>
  <si>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</si>
  <si>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</si>
  <si>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</si>
  <si>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</si>
  <si>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</si>
  <si>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</si>
  <si>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</si>
  <si>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</si>
  <si>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</si>
  <si>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</si>
  <si>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</si>
  <si>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</si>
  <si>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</si>
  <si>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</si>
  <si>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</si>
  <si>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</si>
  <si>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</si>
  <si>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</si>
  <si>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</si>
  <si>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</si>
  <si>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</si>
  <si>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</si>
  <si>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</si>
  <si>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</si>
  <si>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</si>
  <si>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</si>
  <si>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</si>
  <si>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</si>
  <si>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</si>
  <si>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</si>
  <si>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</si>
  <si>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</si>
  <si>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</si>
  <si>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</si>
  <si>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</si>
  <si>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</si>
  <si>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</si>
  <si>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</si>
  <si>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</si>
  <si>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</si>
  <si>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</si>
  <si>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</si>
  <si>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</si>
  <si>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</si>
  <si>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</si>
  <si>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</si>
  <si>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</si>
  <si>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</si>
  <si>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</si>
  <si>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</si>
  <si>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</si>
  <si>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</si>
  <si>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</si>
  <si>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</si>
  <si>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</si>
  <si>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</si>
  <si>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</si>
  <si>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</si>
  <si>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</si>
  <si>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</si>
  <si>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</si>
  <si>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</si>
  <si>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</si>
  <si>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</si>
  <si>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</si>
  <si>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</si>
  <si>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</si>
  <si>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</si>
  <si>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</si>
  <si>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</si>
  <si>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</si>
  <si>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</si>
  <si>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</si>
  <si>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</si>
  <si>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</si>
  <si>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</si>
  <si>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</si>
  <si>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</si>
  <si>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</si>
  <si>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</si>
  <si>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</si>
  <si>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</si>
  <si>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</si>
  <si>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</si>
  <si>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</si>
  <si>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</si>
  <si>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</si>
  <si>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</si>
  <si>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</si>
  <si>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</si>
  <si>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</si>
  <si>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</si>
  <si>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</si>
  <si>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</si>
  <si>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</si>
  <si>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</si>
  <si>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</si>
  <si>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</si>
  <si>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</si>
  <si>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</si>
  <si>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</si>
  <si>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</si>
  <si>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</si>
  <si>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</si>
  <si>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</si>
  <si>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</si>
  <si>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</si>
  <si>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</si>
  <si>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</si>
  <si>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</si>
  <si>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</si>
  <si>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</si>
  <si>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</si>
  <si>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</si>
  <si>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</si>
  <si>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</si>
  <si>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</si>
  <si>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</si>
  <si>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</si>
  <si>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</si>
  <si>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</si>
  <si>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</si>
  <si>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</si>
  <si>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</si>
  <si>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</si>
  <si>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</si>
  <si>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</si>
  <si>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</si>
  <si>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</si>
  <si>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</si>
  <si>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</si>
  <si>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</si>
  <si>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</si>
  <si>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</si>
  <si>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</si>
  <si>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</si>
  <si>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</si>
  <si>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</si>
  <si>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</si>
  <si>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</si>
  <si>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</si>
  <si>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</si>
  <si>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</si>
  <si>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</si>
  <si>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</si>
  <si>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</si>
  <si>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</si>
  <si>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</si>
  <si>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</si>
  <si>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</si>
  <si>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</si>
  <si>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</si>
  <si>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</si>
  <si>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</si>
  <si>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</si>
  <si>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</si>
  <si>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</si>
  <si>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</si>
  <si>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</si>
  <si>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</si>
  <si>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</si>
  <si>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</si>
  <si>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</si>
  <si>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</si>
  <si>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</si>
  <si>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</si>
  <si>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</si>
  <si>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</si>
  <si>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</si>
  <si>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</si>
  <si>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</si>
  <si>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</si>
  <si>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</si>
  <si>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</si>
  <si>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</si>
  <si>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</si>
  <si>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</si>
  <si>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</si>
  <si>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</si>
  <si>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</si>
  <si>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</si>
  <si>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</si>
  <si>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</si>
  <si>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</si>
  <si>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</si>
  <si>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</si>
  <si>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</si>
  <si>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</si>
  <si>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</si>
  <si>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</si>
  <si>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</si>
  <si>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</si>
  <si>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</si>
  <si>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</si>
  <si>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</si>
  <si>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</si>
  <si>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</si>
  <si>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</si>
  <si>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</si>
  <si>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</si>
  <si>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</si>
  <si>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</si>
  <si>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</si>
  <si>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</si>
  <si>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</si>
  <si>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</si>
  <si>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</si>
  <si>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</si>
  <si>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</si>
  <si>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</si>
  <si>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</si>
  <si>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</si>
  <si>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</si>
  <si>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</si>
  <si>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</si>
  <si>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</si>
  <si>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</si>
  <si>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</si>
  <si>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</si>
  <si>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</si>
  <si>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</si>
  <si>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</si>
  <si>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</si>
  <si>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</si>
  <si>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</si>
  <si>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</si>
  <si>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</si>
  <si>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</si>
  <si>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</si>
  <si>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</si>
  <si>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</si>
  <si>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</si>
  <si>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</si>
  <si>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</si>
  <si>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</si>
  <si>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</si>
  <si>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</si>
  <si>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</si>
  <si>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</si>
  <si>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</si>
  <si>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</si>
  <si>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</si>
  <si>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</si>
  <si>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</si>
  <si>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</si>
  <si>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</si>
  <si>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</si>
  <si>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</si>
  <si>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</si>
  <si>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</si>
  <si>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</si>
  <si>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</si>
  <si>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</si>
  <si>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</si>
  <si>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</si>
  <si>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</si>
  <si>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</si>
  <si>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</si>
  <si>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</si>
  <si>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</si>
  <si>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</si>
  <si>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</si>
  <si>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</si>
  <si>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</si>
  <si>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</si>
  <si>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</si>
  <si>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</si>
  <si>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</si>
  <si>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</si>
  <si>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</si>
  <si>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</si>
  <si>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</si>
  <si>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</si>
  <si>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</si>
  <si>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</si>
  <si>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</si>
  <si>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</si>
  <si>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</si>
  <si>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</si>
  <si>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</si>
  <si>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</si>
  <si>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</si>
  <si>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</si>
  <si>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</si>
  <si>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</si>
  <si>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</si>
  <si>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</si>
  <si>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</si>
  <si>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</si>
  <si>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</si>
  <si>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</si>
  <si>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</si>
  <si>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</si>
  <si>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</si>
  <si>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</si>
  <si>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</si>
  <si>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</si>
  <si>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</si>
  <si>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</si>
  <si>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</si>
  <si>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</si>
  <si>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</si>
  <si>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</si>
  <si>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</si>
  <si>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</si>
  <si>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</si>
  <si>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</si>
  <si>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</si>
  <si>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</si>
  <si>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</si>
  <si>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</si>
  <si>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</si>
  <si>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</si>
  <si>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</si>
  <si>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</si>
  <si>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</si>
  <si>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</si>
  <si>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</si>
  <si>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</si>
  <si>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</si>
  <si>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</si>
  <si>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</si>
  <si>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</si>
  <si>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</si>
  <si>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</si>
  <si>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</si>
  <si>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</si>
  <si>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</si>
  <si>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</si>
  <si>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</si>
  <si>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</si>
  <si>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</si>
  <si>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</si>
  <si>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</si>
  <si>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</si>
  <si>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</si>
  <si>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</si>
  <si>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</si>
  <si>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</si>
  <si>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</si>
  <si>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</si>
  <si>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</si>
  <si>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</si>
  <si>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</si>
  <si>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</si>
  <si>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</si>
  <si>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</si>
  <si>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</si>
  <si>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</si>
  <si>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</si>
  <si>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</si>
  <si>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</si>
  <si>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</si>
  <si>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</si>
  <si>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</si>
  <si>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</si>
  <si>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</si>
  <si>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</si>
  <si>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</si>
  <si>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</si>
  <si>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</si>
  <si>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</si>
  <si>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</si>
  <si>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</si>
  <si>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</si>
  <si>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</si>
  <si>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</si>
  <si>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</si>
  <si>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</si>
  <si>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</si>
  <si>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</si>
  <si>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</si>
  <si>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</si>
  <si>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</si>
  <si>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</si>
  <si>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</si>
  <si>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</si>
  <si>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</si>
  <si>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</si>
  <si>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</si>
  <si>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</si>
  <si>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</si>
  <si>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</si>
  <si>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</si>
  <si>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</si>
  <si>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</si>
  <si>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</si>
  <si>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</si>
  <si>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</si>
  <si>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</si>
  <si>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</si>
  <si>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</si>
  <si>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</si>
  <si>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</si>
  <si>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</si>
  <si>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</si>
  <si>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</si>
  <si>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</si>
  <si>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</si>
  <si>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</si>
  <si>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</si>
  <si>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</si>
  <si>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</si>
  <si>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</si>
  <si>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</si>
  <si>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</si>
  <si>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</si>
  <si>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</si>
  <si>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</si>
  <si>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</si>
  <si>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</si>
  <si>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</si>
  <si>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</si>
  <si>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</si>
  <si>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</si>
  <si>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</si>
  <si>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</si>
  <si>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</si>
  <si>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</si>
  <si>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</si>
  <si>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</si>
  <si>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</si>
  <si>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</si>
  <si>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</si>
  <si>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</si>
  <si>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</si>
  <si>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</si>
  <si>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</si>
  <si>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</si>
  <si>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</si>
  <si>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</si>
  <si>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</si>
  <si>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</si>
  <si>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</si>
  <si>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</si>
  <si>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</si>
  <si>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</si>
  <si>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</si>
  <si>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</si>
  <si>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</si>
  <si>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</si>
  <si>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</si>
  <si>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</si>
  <si>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</si>
  <si>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</si>
  <si>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</si>
  <si>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</si>
  <si>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</si>
  <si>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</si>
  <si>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</si>
  <si>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</si>
  <si>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</si>
  <si>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</si>
  <si>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</si>
  <si>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</si>
  <si>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</si>
  <si>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</si>
  <si>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</si>
  <si>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</si>
  <si>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</si>
  <si>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</si>
  <si>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</si>
  <si>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</si>
  <si>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</si>
  <si>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</si>
  <si>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</si>
  <si>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</si>
  <si>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</si>
  <si>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</si>
  <si>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</si>
  <si>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</si>
  <si>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</si>
  <si>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</si>
  <si>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</si>
  <si>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</si>
  <si>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</si>
  <si>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</si>
  <si>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</si>
  <si>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</si>
  <si>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</si>
  <si>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</si>
  <si>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</si>
  <si>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</si>
  <si>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</si>
  <si>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</si>
  <si>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</si>
  <si>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</si>
  <si>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</si>
  <si>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</si>
  <si>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</si>
  <si>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</si>
  <si>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</si>
  <si>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</si>
  <si>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</si>
  <si>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</si>
  <si>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</si>
  <si>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</si>
  <si>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</si>
  <si>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</si>
  <si>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</si>
  <si>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</si>
  <si>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</si>
  <si>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</si>
  <si>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</si>
  <si>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</si>
  <si>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</si>
  <si>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</si>
  <si>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</si>
  <si>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</si>
  <si>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</si>
  <si>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</si>
  <si>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</si>
  <si>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</si>
  <si>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</si>
  <si>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</si>
  <si>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</si>
  <si>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</si>
  <si>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</si>
  <si>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</si>
  <si>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</si>
  <si>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</si>
  <si>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</si>
  <si>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</si>
  <si>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</si>
  <si>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</si>
  <si>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</si>
  <si>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</si>
  <si>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</si>
  <si>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</si>
  <si>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</si>
  <si>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</si>
  <si>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</si>
  <si>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</si>
  <si>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</si>
  <si>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</si>
  <si>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</si>
  <si>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</si>
  <si>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</si>
  <si>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</si>
  <si>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</si>
  <si>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</si>
  <si>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</si>
  <si>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</si>
  <si>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</si>
  <si>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</si>
  <si>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</si>
  <si>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</si>
  <si>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</si>
  <si>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</si>
  <si>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</si>
  <si>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</si>
  <si>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</si>
  <si>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</si>
  <si>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</si>
  <si>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</si>
  <si>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</si>
  <si>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</si>
  <si>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</si>
  <si>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</si>
  <si>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</si>
  <si>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</si>
  <si>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</si>
  <si>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</si>
  <si>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</si>
  <si>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</si>
  <si>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</si>
  <si>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</si>
  <si>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</si>
  <si>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</si>
  <si>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</si>
  <si>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</si>
  <si>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</si>
  <si>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</si>
  <si>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</si>
  <si>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</si>
  <si>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</si>
  <si>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</si>
  <si>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</si>
  <si>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</si>
  <si>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</si>
  <si>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</si>
  <si>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</si>
  <si>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</si>
  <si>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</si>
  <si>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</si>
  <si>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</si>
  <si>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</si>
  <si>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</si>
  <si>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</si>
  <si>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</si>
  <si>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</si>
  <si>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</si>
  <si>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</si>
  <si>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</si>
  <si>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</si>
  <si>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</si>
  <si>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</si>
  <si>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</si>
  <si>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</si>
  <si>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</si>
  <si>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</si>
  <si>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</si>
  <si>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</si>
  <si>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</si>
  <si>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</si>
  <si>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</si>
  <si>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</si>
  <si>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</si>
  <si>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</si>
  <si>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</si>
  <si>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</si>
  <si>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</si>
  <si>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</si>
  <si>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</si>
  <si>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</si>
  <si>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</si>
  <si>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</si>
  <si>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</si>
  <si>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</si>
  <si>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</si>
  <si>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</si>
  <si>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</si>
  <si>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</si>
  <si>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</si>
  <si>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</si>
  <si>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</si>
  <si>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</si>
  <si>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</si>
  <si>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</si>
  <si>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</si>
  <si>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</si>
  <si>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</si>
  <si>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</si>
  <si>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</si>
  <si>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</si>
  <si>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</si>
  <si>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</si>
  <si>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</si>
  <si>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</si>
  <si>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</si>
  <si>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</si>
  <si>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</si>
  <si>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</si>
  <si>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</si>
  <si>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</si>
  <si>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</si>
  <si>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</si>
  <si>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</si>
  <si>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</si>
  <si>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</si>
  <si>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</si>
  <si>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</si>
  <si>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</si>
  <si>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</si>
  <si>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</si>
  <si>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</si>
  <si>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</si>
  <si>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</si>
  <si>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</si>
  <si>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</si>
  <si>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</si>
  <si>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</si>
  <si>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</si>
  <si>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</si>
  <si>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</si>
  <si>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</si>
  <si>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</si>
  <si>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</si>
  <si>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</si>
  <si>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</si>
  <si>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</si>
  <si>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</si>
  <si>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</si>
  <si>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</si>
  <si>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</si>
  <si>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</si>
  <si>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</si>
  <si>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</si>
  <si>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</si>
  <si>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</si>
  <si>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</si>
  <si>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</si>
  <si>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</si>
  <si>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</si>
  <si>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</si>
  <si>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</si>
  <si>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</si>
  <si>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</si>
  <si>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</si>
  <si>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</si>
  <si>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</si>
  <si>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</si>
  <si>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</si>
  <si>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</si>
  <si>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</si>
  <si>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</si>
  <si>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</si>
  <si>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</si>
  <si>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</si>
  <si>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</si>
  <si>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</si>
  <si>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</si>
  <si>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</si>
  <si>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</si>
  <si>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</si>
  <si>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</si>
  <si>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</si>
  <si>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</si>
  <si>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</si>
  <si>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</si>
  <si>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</si>
  <si>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</si>
  <si>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</si>
  <si>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</si>
  <si>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</si>
  <si>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</si>
  <si>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</si>
  <si>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</si>
  <si>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</si>
  <si>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</si>
  <si>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</si>
  <si>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</si>
  <si>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</si>
  <si>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</si>
  <si>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</si>
  <si>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</si>
  <si>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</si>
  <si>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</si>
  <si>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</si>
  <si>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</si>
  <si>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</si>
  <si>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</si>
  <si>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</si>
  <si>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</si>
  <si>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</si>
  <si>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</si>
  <si>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</si>
  <si>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</si>
  <si>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</si>
  <si>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</si>
  <si>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</si>
  <si>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</si>
  <si>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</si>
  <si>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</si>
  <si>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</si>
  <si>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</si>
  <si>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</si>
  <si>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</si>
  <si>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</si>
  <si>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</si>
  <si>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</si>
  <si>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</si>
  <si>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</si>
  <si>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</si>
  <si>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</si>
  <si>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</si>
  <si>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</si>
  <si>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</si>
  <si>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</si>
  <si>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</si>
  <si>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</si>
  <si>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</si>
  <si>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</si>
  <si>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</si>
  <si>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</si>
  <si>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</si>
  <si>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</si>
  <si>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</si>
  <si>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</si>
  <si>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</si>
  <si>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</si>
  <si>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</si>
  <si>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</si>
  <si>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</si>
  <si>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</si>
  <si>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</si>
  <si>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</si>
  <si>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</si>
  <si>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</si>
  <si>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</si>
  <si>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</si>
  <si>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</si>
  <si>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</si>
  <si>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</si>
  <si>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</si>
  <si>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</si>
  <si>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</si>
  <si>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</si>
  <si>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</si>
  <si>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</si>
  <si>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</si>
  <si>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</si>
  <si>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</si>
  <si>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</si>
  <si>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</si>
  <si>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</si>
  <si>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</si>
  <si>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</si>
  <si>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</si>
  <si>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</si>
  <si>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</si>
  <si>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</si>
  <si>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</si>
  <si>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</si>
  <si>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</si>
  <si>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</si>
  <si>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</si>
  <si>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</si>
  <si>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</si>
  <si>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</si>
  <si>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</si>
  <si>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</si>
  <si>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</si>
  <si>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</si>
  <si>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</si>
  <si>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</si>
  <si>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</si>
  <si>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</si>
  <si>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</si>
  <si>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</si>
  <si>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</si>
  <si>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</si>
  <si>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</si>
  <si>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</si>
  <si>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</si>
  <si>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</si>
  <si>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</si>
  <si>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</si>
  <si>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</si>
  <si>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</si>
  <si>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</si>
  <si>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</si>
  <si>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</si>
  <si>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</si>
  <si>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</si>
  <si>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</si>
  <si>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</si>
  <si>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</si>
  <si>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</si>
  <si>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</si>
  <si>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</si>
  <si>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</si>
  <si>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</si>
  <si>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</si>
  <si>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</si>
  <si>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</si>
  <si>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</si>
  <si>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</si>
  <si>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</si>
  <si>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</si>
  <si>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</si>
  <si>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</si>
  <si>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</si>
  <si>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</si>
  <si>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</si>
  <si>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</si>
  <si>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</si>
  <si>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</si>
  <si>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</si>
  <si>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</si>
  <si>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</si>
  <si>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</si>
  <si>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</si>
  <si>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</si>
  <si>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</si>
  <si>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</si>
  <si>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</si>
  <si>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</si>
  <si>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</si>
  <si>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</si>
  <si>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</si>
  <si>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</si>
  <si>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</si>
  <si>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</si>
  <si>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</si>
  <si>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</si>
  <si>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</si>
  <si>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</si>
  <si>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</si>
  <si>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</si>
  <si>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</si>
  <si>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</si>
  <si>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</si>
  <si>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</si>
  <si>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</si>
  <si>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</si>
  <si>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</si>
  <si>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</si>
  <si>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</si>
  <si>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</si>
  <si>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</si>
  <si>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</si>
  <si>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</si>
  <si>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</si>
  <si>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</si>
  <si>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</si>
  <si>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</si>
  <si>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</si>
  <si>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</si>
  <si>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</si>
  <si>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</si>
  <si>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</si>
  <si>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</si>
  <si>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</si>
  <si>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</si>
  <si>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</si>
  <si>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</si>
  <si>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</si>
  <si>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</si>
  <si>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</si>
  <si>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</si>
  <si>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</si>
  <si>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</si>
  <si>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</si>
  <si>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</si>
  <si>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</si>
  <si>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</si>
  <si>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</si>
  <si>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</si>
  <si>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</si>
  <si>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</si>
  <si>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</si>
  <si>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</si>
  <si>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</si>
  <si>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</si>
  <si>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</si>
  <si>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</si>
  <si>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</si>
  <si>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</si>
  <si>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</si>
  <si>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</si>
  <si>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</si>
  <si>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</si>
  <si>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</si>
  <si>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</si>
  <si>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</si>
  <si>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</si>
  <si>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</si>
  <si>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</si>
  <si>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</si>
  <si>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</si>
  <si>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</si>
  <si>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</si>
  <si>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</si>
  <si>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</si>
  <si>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</si>
  <si>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</si>
  <si>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</si>
  <si>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</si>
  <si>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</si>
  <si>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</si>
  <si>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</si>
  <si>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</si>
  <si>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</si>
  <si>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</si>
  <si>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</si>
  <si>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</si>
  <si>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</si>
  <si>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</si>
  <si>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</si>
  <si>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</si>
  <si>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</si>
  <si>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</si>
  <si>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</si>
  <si>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</si>
  <si>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</si>
  <si>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</si>
  <si>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</si>
  <si>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</si>
  <si>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</si>
  <si>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</si>
  <si>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</si>
  <si>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</si>
  <si>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</si>
  <si>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</si>
  <si>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</si>
  <si>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</si>
  <si>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</si>
  <si>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</si>
  <si>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</si>
  <si>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</si>
  <si>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</si>
  <si>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</si>
  <si>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</si>
  <si>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</si>
  <si>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</si>
  <si>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</si>
  <si>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</si>
  <si>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</si>
  <si>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</si>
  <si>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</si>
  <si>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</si>
  <si>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</si>
  <si>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</si>
  <si>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</si>
  <si>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</si>
  <si>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</si>
  <si>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</si>
  <si>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</si>
  <si>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</si>
  <si>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</si>
  <si>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</si>
  <si>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</si>
  <si>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</si>
  <si>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</si>
  <si>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</si>
  <si>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</si>
  <si>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</si>
  <si>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</si>
  <si>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</si>
  <si>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</si>
  <si>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</si>
  <si>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</si>
  <si>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</si>
  <si>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</si>
  <si>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</si>
  <si>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</si>
  <si>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</si>
  <si>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</si>
  <si>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</si>
  <si>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</si>
  <si>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</si>
  <si>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</si>
  <si>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</si>
  <si>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</si>
  <si>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</si>
  <si>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</si>
  <si>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</si>
  <si>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</si>
  <si>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</si>
  <si>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</si>
  <si>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</si>
  <si>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</si>
  <si>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</si>
  <si>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</si>
  <si>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</si>
  <si>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</si>
  <si>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</si>
  <si>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</si>
  <si>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</si>
  <si>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</si>
  <si>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</si>
  <si>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</si>
  <si>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</si>
  <si>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</si>
  <si>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</si>
  <si>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</si>
  <si>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</si>
  <si>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</si>
  <si>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</si>
  <si>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</si>
  <si>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</si>
  <si>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</si>
  <si>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</si>
  <si>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</si>
  <si>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</si>
  <si>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</si>
  <si>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</si>
  <si>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</si>
  <si>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</si>
  <si>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</si>
  <si>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</si>
  <si>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</si>
  <si>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</si>
  <si>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</si>
  <si>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</si>
  <si>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</si>
  <si>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</si>
  <si>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</si>
  <si>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</si>
  <si>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</si>
  <si>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</si>
  <si>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</si>
  <si>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</si>
  <si>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</si>
  <si>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</si>
  <si>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</si>
  <si>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</si>
  <si>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</si>
  <si>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</si>
  <si>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</si>
  <si>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</si>
  <si>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</si>
  <si>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</si>
  <si>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</si>
  <si>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</si>
  <si>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</si>
  <si>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</si>
  <si>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</si>
  <si>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</si>
  <si>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</si>
  <si>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</si>
  <si>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</si>
  <si>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</si>
  <si>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</si>
  <si>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</si>
  <si>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</si>
  <si>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</si>
  <si>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</si>
  <si>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</si>
  <si>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</si>
  <si>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</si>
  <si>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</si>
  <si>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</si>
  <si>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</si>
  <si>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</si>
  <si>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</si>
  <si>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</si>
  <si>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</si>
  <si>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</si>
  <si>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</si>
  <si>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</si>
  <si>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</si>
  <si>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</si>
  <si>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</si>
  <si>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</si>
  <si>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</si>
  <si>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</si>
  <si>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</si>
  <si>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</si>
  <si>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</si>
  <si>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</si>
  <si>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</si>
  <si>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</si>
  <si>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</si>
  <si>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</si>
  <si>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</si>
  <si>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</si>
  <si>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</si>
  <si>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</si>
  <si>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</si>
  <si>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</si>
  <si>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</si>
  <si>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</si>
  <si>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</si>
  <si>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</si>
  <si>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</si>
  <si>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</si>
  <si>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</si>
  <si>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</si>
  <si>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</si>
  <si>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</si>
  <si>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</si>
  <si>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</si>
  <si>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</si>
  <si>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</si>
  <si>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</si>
  <si>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</si>
  <si>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</si>
  <si>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</si>
  <si>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</si>
  <si>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</si>
  <si>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</si>
  <si>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</si>
  <si>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</si>
  <si>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</si>
  <si>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</si>
  <si>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</si>
  <si>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</si>
  <si>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</si>
  <si>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</si>
  <si>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</si>
  <si>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</si>
  <si>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</si>
  <si>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</si>
  <si>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</si>
  <si>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</si>
  <si>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</si>
  <si>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</si>
  <si>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</si>
  <si>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</si>
  <si>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</si>
  <si>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</si>
  <si>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</si>
  <si>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</si>
  <si>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</si>
  <si>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</si>
  <si>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</si>
  <si>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</si>
  <si>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</si>
  <si>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</si>
  <si>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</si>
  <si>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</si>
  <si>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</si>
  <si>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</si>
  <si>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</si>
  <si>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</si>
  <si>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</si>
  <si>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</si>
  <si>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</si>
  <si>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</si>
  <si>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</si>
  <si>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</si>
  <si>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</si>
  <si>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</si>
  <si>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</si>
  <si>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</si>
  <si>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</si>
  <si>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</si>
  <si>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</si>
  <si>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</si>
  <si>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</si>
  <si>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</si>
  <si>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</si>
  <si>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</si>
  <si>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</si>
  <si>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</si>
  <si>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</si>
  <si>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</si>
  <si>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</si>
  <si>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</si>
  <si>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</si>
  <si>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</si>
  <si>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</si>
  <si>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</si>
  <si>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</si>
  <si>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</si>
  <si>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</si>
  <si>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</si>
  <si>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</si>
  <si>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</si>
  <si>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</si>
  <si>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</si>
  <si>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</si>
  <si>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</si>
  <si>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</si>
  <si>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</si>
  <si>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</si>
  <si>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</si>
  <si>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</si>
  <si>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</si>
  <si>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</si>
  <si>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</si>
  <si>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</si>
  <si>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</si>
  <si>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</si>
  <si>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</si>
  <si>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</si>
  <si>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</si>
  <si>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</si>
  <si>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</si>
  <si>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</si>
  <si>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</si>
  <si>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</si>
  <si>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</si>
  <si>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</si>
  <si>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</si>
  <si>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</si>
  <si>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</si>
  <si>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</si>
  <si>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</si>
  <si>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</si>
  <si>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</si>
  <si>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</si>
  <si>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</si>
  <si>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</si>
  <si>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</si>
  <si>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</si>
  <si>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</si>
  <si>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</si>
  <si>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</si>
  <si>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</si>
  <si>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</si>
  <si>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</si>
  <si>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</si>
  <si>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</si>
  <si>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</si>
  <si>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</si>
  <si>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</si>
  <si>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</si>
  <si>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</si>
  <si>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</si>
  <si>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</si>
  <si>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</si>
  <si>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</si>
  <si>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</si>
  <si>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</si>
  <si>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</si>
  <si>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</si>
  <si>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</si>
  <si>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</si>
  <si>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</si>
  <si>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</si>
  <si>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</si>
  <si>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</si>
  <si>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</si>
  <si>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</si>
  <si>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</si>
  <si>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</si>
  <si>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</si>
  <si>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</si>
  <si>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</si>
  <si>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</si>
  <si>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</si>
  <si>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</si>
  <si>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</si>
  <si>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</si>
  <si>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</si>
  <si>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</si>
  <si>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</si>
  <si>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</si>
  <si>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</si>
  <si>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</si>
  <si>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</si>
  <si>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</si>
  <si>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</si>
  <si>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</si>
  <si>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</si>
  <si>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</si>
  <si>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</si>
  <si>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</si>
  <si>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</si>
  <si>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</si>
  <si>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</si>
  <si>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</si>
  <si>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</si>
  <si>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</si>
  <si>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</si>
  <si>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</si>
  <si>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</si>
  <si>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</si>
  <si>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</si>
  <si>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</si>
  <si>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</si>
  <si>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</si>
  <si>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</si>
  <si>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</si>
  <si>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</si>
  <si>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</si>
  <si>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</si>
  <si>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</si>
  <si>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</si>
  <si>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</si>
  <si>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</si>
  <si>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</si>
  <si>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</si>
  <si>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</si>
  <si>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</si>
  <si>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</si>
  <si>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</si>
  <si>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</si>
  <si>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</si>
  <si>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</si>
  <si>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</si>
  <si>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</si>
  <si>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</si>
  <si>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</si>
  <si>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</si>
  <si>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</si>
  <si>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</si>
  <si>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</si>
  <si>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</si>
  <si>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</si>
  <si>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</si>
  <si>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</si>
  <si>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</si>
  <si>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</si>
  <si>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</si>
  <si>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</si>
  <si>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</si>
  <si>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</si>
  <si>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</si>
  <si>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</si>
  <si>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</si>
  <si>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</si>
  <si>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</si>
  <si>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</si>
  <si>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</si>
  <si>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</si>
  <si>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</si>
  <si>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</si>
  <si>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</si>
  <si>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</si>
  <si>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</si>
  <si>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</si>
  <si>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</si>
  <si>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</si>
  <si>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</si>
  <si>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</si>
  <si>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</si>
  <si>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</si>
  <si>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</si>
  <si>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</si>
  <si>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</si>
  <si>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</si>
  <si>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</si>
  <si>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</si>
  <si>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</si>
  <si>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</si>
  <si>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</si>
  <si>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</si>
  <si>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</si>
  <si>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</si>
  <si>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</si>
  <si>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</si>
  <si>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</si>
  <si>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</si>
  <si>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</si>
  <si>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</si>
  <si>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</si>
  <si>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</si>
  <si>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</si>
  <si>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</si>
  <si>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</si>
  <si>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</si>
  <si>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</si>
  <si>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</si>
  <si>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</si>
  <si>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</si>
  <si>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</si>
  <si>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</si>
  <si>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</si>
  <si>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</si>
  <si>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</si>
  <si>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</si>
  <si>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</si>
  <si>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</si>
  <si>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</si>
  <si>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</si>
  <si>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</si>
  <si>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</si>
  <si>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</si>
  <si>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</si>
  <si>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</si>
  <si>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</si>
  <si>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</si>
  <si>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</si>
  <si>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</si>
  <si>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</si>
  <si>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</si>
  <si>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</si>
  <si>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</si>
  <si>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</si>
  <si>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</si>
  <si>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</si>
  <si>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</si>
  <si>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</si>
  <si>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</si>
  <si>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</si>
  <si>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</si>
  <si>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</si>
  <si>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</si>
  <si>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</si>
  <si>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</si>
  <si>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</si>
  <si>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</si>
  <si>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</si>
  <si>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</si>
  <si>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</si>
  <si>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</si>
  <si>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</si>
  <si>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</si>
  <si>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</si>
  <si>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</si>
  <si>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</si>
  <si>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</si>
  <si>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</si>
  <si>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</si>
  <si>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</si>
  <si>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</si>
  <si>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</si>
  <si>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</si>
  <si>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</si>
  <si>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</si>
  <si>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</si>
  <si>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</si>
  <si>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</si>
  <si>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</si>
  <si>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</si>
  <si>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</si>
  <si>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</si>
  <si>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</si>
  <si>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</si>
  <si>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</si>
  <si>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</si>
  <si>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</si>
  <si>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</si>
  <si>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</si>
  <si>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</si>
  <si>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</si>
  <si>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</si>
  <si>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</si>
  <si>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</si>
  <si>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</si>
  <si>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</si>
  <si>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</si>
  <si>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</si>
  <si>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</si>
  <si>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</si>
  <si>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</si>
  <si>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</si>
  <si>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</si>
  <si>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</si>
  <si>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</si>
  <si>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</si>
  <si>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</si>
  <si>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</si>
  <si>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</si>
  <si>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</si>
  <si>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</si>
  <si>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</si>
  <si>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</si>
  <si>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</si>
  <si>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</si>
  <si>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</si>
  <si>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</si>
  <si>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</si>
  <si>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</si>
  <si>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</si>
  <si>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</si>
  <si>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</si>
  <si>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</si>
  <si>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</si>
  <si>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</si>
  <si>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</si>
  <si>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</si>
  <si>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</si>
  <si>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</si>
  <si>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</si>
  <si>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</si>
  <si>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</si>
  <si>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</si>
  <si>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</si>
  <si>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</si>
  <si>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</si>
  <si>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</si>
  <si>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</si>
  <si>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</si>
  <si>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</si>
  <si>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</si>
  <si>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</si>
  <si>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</si>
  <si>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</si>
  <si>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</si>
  <si>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</si>
  <si>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</si>
  <si>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</si>
  <si>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</si>
  <si>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</si>
  <si>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</si>
  <si>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</si>
  <si>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</si>
  <si>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</si>
  <si>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</si>
  <si>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</si>
  <si>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</si>
  <si>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</si>
  <si>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</si>
  <si>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</si>
  <si>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</si>
  <si>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</si>
  <si>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</si>
  <si>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</si>
  <si>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</si>
  <si>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</si>
  <si>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</si>
  <si>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</si>
  <si>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</si>
  <si>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</si>
  <si>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</si>
  <si>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</si>
  <si>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</si>
  <si>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</si>
  <si>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</si>
  <si>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</si>
  <si>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</si>
  <si>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</si>
  <si>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</si>
  <si>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</si>
  <si>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</si>
  <si>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</si>
  <si>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</si>
  <si>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</si>
  <si>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</si>
  <si>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</si>
  <si>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</si>
  <si>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</si>
  <si>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</si>
  <si>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</si>
  <si>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</si>
  <si>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</si>
  <si>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</si>
  <si>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</si>
  <si>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</si>
  <si>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</si>
  <si>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</si>
  <si>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</si>
  <si>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</si>
  <si>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</si>
  <si>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</si>
  <si>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</si>
  <si>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</si>
  <si>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</si>
  <si>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</si>
  <si>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</si>
  <si>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</si>
  <si>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</si>
  <si>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</si>
  <si>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</si>
  <si>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</si>
  <si>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</si>
  <si>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</si>
  <si>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</si>
  <si>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</si>
  <si>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</si>
  <si>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</si>
  <si>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</si>
  <si>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</si>
  <si>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</si>
  <si>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</si>
  <si>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</si>
  <si>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</si>
  <si>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</si>
  <si>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</si>
  <si>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</si>
  <si>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</si>
  <si>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</si>
  <si>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</si>
  <si>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</si>
  <si>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</si>
  <si>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</si>
  <si>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</si>
  <si>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</si>
  <si>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</si>
  <si>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</si>
  <si>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</si>
  <si>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</si>
  <si>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</si>
  <si>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</si>
  <si>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</si>
  <si>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</si>
  <si>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</si>
  <si>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</si>
  <si>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</si>
  <si>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</si>
  <si>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</si>
  <si>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</si>
  <si>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</si>
  <si>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</si>
  <si>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</si>
  <si>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</si>
  <si>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</si>
  <si>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</si>
  <si>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</si>
  <si>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</si>
  <si>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</si>
  <si>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</si>
  <si>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</si>
  <si>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</si>
  <si>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</si>
  <si>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</si>
  <si>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</si>
  <si>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</si>
  <si>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</si>
  <si>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</si>
  <si>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</si>
  <si>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</si>
  <si>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</si>
  <si>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</si>
  <si>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</si>
  <si>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</si>
  <si>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</si>
  <si>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</si>
  <si>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</si>
  <si>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</si>
  <si>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</si>
  <si>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</si>
  <si>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</si>
  <si>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</si>
  <si>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</si>
  <si>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</si>
  <si>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</si>
  <si>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</si>
  <si>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</si>
  <si>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</si>
  <si>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</si>
  <si>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</si>
  <si>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</si>
  <si>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</si>
  <si>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</si>
  <si>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</si>
  <si>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</si>
  <si>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</si>
  <si>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</si>
  <si>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</si>
  <si>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</si>
  <si>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</si>
  <si>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</si>
  <si>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</si>
  <si>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</si>
  <si>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</si>
  <si>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</si>
  <si>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</si>
  <si>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</si>
  <si>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</si>
  <si>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</si>
  <si>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</si>
  <si>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</si>
  <si>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</si>
  <si>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</si>
  <si>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</si>
  <si>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</si>
  <si>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</si>
  <si>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</si>
  <si>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</si>
  <si>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</si>
  <si>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</si>
  <si>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</si>
  <si>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</si>
  <si>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</si>
  <si>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</si>
  <si>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</si>
  <si>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</si>
  <si>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</si>
  <si>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</si>
  <si>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</si>
  <si>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</si>
  <si>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</si>
  <si>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</si>
  <si>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</si>
  <si>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</si>
  <si>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</si>
  <si>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</si>
  <si>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</si>
  <si>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</si>
  <si>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</si>
  <si>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</si>
  <si>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</si>
  <si>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</si>
  <si>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</si>
  <si>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</si>
  <si>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</si>
  <si>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</si>
  <si>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</si>
  <si>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</si>
  <si>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</si>
  <si>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</si>
  <si>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</si>
  <si>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</si>
  <si>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</si>
  <si>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</si>
  <si>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</si>
  <si>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</si>
  <si>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</si>
  <si>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</si>
  <si>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</si>
  <si>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</si>
  <si>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</si>
  <si>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</si>
  <si>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</si>
  <si>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</si>
  <si>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</si>
  <si>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</si>
  <si>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</si>
  <si>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</si>
  <si>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</si>
  <si>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</si>
  <si>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</si>
  <si>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</si>
  <si>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</si>
  <si>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</si>
  <si>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</si>
  <si>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</si>
  <si>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</si>
  <si>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</si>
  <si>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</si>
  <si>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</si>
  <si>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</si>
  <si>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</si>
  <si>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</si>
  <si>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</si>
  <si>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</si>
  <si>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</si>
  <si>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</si>
  <si>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</si>
  <si>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</si>
  <si>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</si>
  <si>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</si>
  <si>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</si>
  <si>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</si>
  <si>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</si>
  <si>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</si>
  <si>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</si>
  <si>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</si>
  <si>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</si>
  <si>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</si>
  <si>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</si>
  <si>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</si>
  <si>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</si>
  <si>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</si>
  <si>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</si>
  <si>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</si>
  <si>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</si>
  <si>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</si>
  <si>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</si>
  <si>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</si>
  <si>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</si>
  <si>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</si>
  <si>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</si>
  <si>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</si>
  <si>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</si>
  <si>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</si>
  <si>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</si>
  <si>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</si>
  <si>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</si>
  <si>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</si>
  <si>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</si>
  <si>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</si>
  <si>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</si>
  <si>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</si>
  <si>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</si>
  <si>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</si>
  <si>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</si>
  <si>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</si>
  <si>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</si>
  <si>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</si>
  <si>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</si>
  <si>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</si>
  <si>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</si>
  <si>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</si>
  <si>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</si>
  <si>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</si>
  <si>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</si>
  <si>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</si>
  <si>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</si>
  <si>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</si>
  <si>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</si>
  <si>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</si>
  <si>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</si>
  <si>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</si>
  <si>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</si>
  <si>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</si>
  <si>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</si>
  <si>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</si>
  <si>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</si>
  <si>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</si>
  <si>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</si>
  <si>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</si>
  <si>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</si>
  <si>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</si>
  <si>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</si>
  <si>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</si>
  <si>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</si>
  <si>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</si>
  <si>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</si>
  <si>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</si>
  <si>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</si>
  <si>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</si>
  <si>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</si>
  <si>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</si>
  <si>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</si>
  <si>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</si>
  <si>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</si>
  <si>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</si>
  <si>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</si>
  <si>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</si>
  <si>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</si>
  <si>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</si>
  <si>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</si>
  <si>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</si>
  <si>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</si>
  <si>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</si>
  <si>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</si>
  <si>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</si>
  <si>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</si>
  <si>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</si>
  <si>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</si>
  <si>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</si>
  <si>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</si>
  <si>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</si>
  <si>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</si>
  <si>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</si>
  <si>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</si>
  <si>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</si>
  <si>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</si>
  <si>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</si>
  <si>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</si>
  <si>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</si>
  <si>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</si>
  <si>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</si>
  <si>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</si>
  <si>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</si>
  <si>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</si>
  <si>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</si>
  <si>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</si>
  <si>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</si>
  <si>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</si>
  <si>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</si>
  <si>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</si>
  <si>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</si>
  <si>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</si>
  <si>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</si>
  <si>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</si>
  <si>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</si>
  <si>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</si>
  <si>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</si>
  <si>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</si>
  <si>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</si>
  <si>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</si>
  <si>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</si>
  <si>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</si>
  <si>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</si>
  <si>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</si>
  <si>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</si>
  <si>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</si>
  <si>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</si>
  <si>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</si>
  <si>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</si>
  <si>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</si>
  <si>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</si>
  <si>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</si>
  <si>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</si>
  <si>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</si>
  <si>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</si>
  <si>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</si>
  <si>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</si>
  <si>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</si>
  <si>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</si>
  <si>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</si>
  <si>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</si>
  <si>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</si>
  <si>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</si>
  <si>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</si>
  <si>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</si>
  <si>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</si>
  <si>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</si>
  <si>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</si>
  <si>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</si>
  <si>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</si>
  <si>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</si>
  <si>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</si>
  <si>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</si>
  <si>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</si>
  <si>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</si>
  <si>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</si>
  <si>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</si>
  <si>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</si>
  <si>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</si>
  <si>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</si>
  <si>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</si>
  <si>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</si>
  <si>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</si>
  <si>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</si>
  <si>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</si>
  <si>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</si>
  <si>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</si>
  <si>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</si>
  <si>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</si>
  <si>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</si>
  <si>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</si>
  <si>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</si>
  <si>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</si>
  <si>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</si>
  <si>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</si>
  <si>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</si>
  <si>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</si>
  <si>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</si>
  <si>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</si>
  <si>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</si>
  <si>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</si>
  <si>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</si>
  <si>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</si>
  <si>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</si>
  <si>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</si>
  <si>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</si>
  <si>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</si>
  <si>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</si>
  <si>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</si>
  <si>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</si>
  <si>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</si>
  <si>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</si>
  <si>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</si>
  <si>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</si>
  <si>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</si>
  <si>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</si>
  <si>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</si>
  <si>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</si>
  <si>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</si>
  <si>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</si>
  <si>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</si>
  <si>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</si>
  <si>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</si>
  <si>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</si>
  <si>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</si>
  <si>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</si>
  <si>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</si>
  <si>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</si>
  <si>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</si>
  <si>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</si>
  <si>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</si>
  <si>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</si>
  <si>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</si>
  <si>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</si>
  <si>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</si>
  <si>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</si>
  <si>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</si>
  <si>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</si>
  <si>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</si>
  <si>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</si>
  <si>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</si>
  <si>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</si>
  <si>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</si>
  <si>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</si>
  <si>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</si>
  <si>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</si>
  <si>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</si>
  <si>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</si>
  <si>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</si>
  <si>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</si>
  <si>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</si>
  <si>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</si>
  <si>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</si>
  <si>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</si>
  <si>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</si>
  <si>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</si>
  <si>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</si>
  <si>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</si>
  <si>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</si>
  <si>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</si>
  <si>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</si>
  <si>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</si>
  <si>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</si>
  <si>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</si>
  <si>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</si>
  <si>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</si>
  <si>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</si>
  <si>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</si>
  <si>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</si>
  <si>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</si>
  <si>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</si>
  <si>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</si>
  <si>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</si>
  <si>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</si>
  <si>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</si>
  <si>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</si>
  <si>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</si>
  <si>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</si>
  <si>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</si>
  <si>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</si>
  <si>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</si>
  <si>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</si>
  <si>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</si>
  <si>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</si>
  <si>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</si>
  <si>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</si>
  <si>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</si>
  <si>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</si>
  <si>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</si>
  <si>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</si>
  <si>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</si>
  <si>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</si>
  <si>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</si>
  <si>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</si>
  <si>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</si>
  <si>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</si>
  <si>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</si>
  <si>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</si>
  <si>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</si>
  <si>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</si>
  <si>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</si>
  <si>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</si>
  <si>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</si>
  <si>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</si>
  <si>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</si>
  <si>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</si>
  <si>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</si>
  <si>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</si>
  <si>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</si>
  <si>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</si>
  <si>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</si>
  <si>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</si>
  <si>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</si>
  <si>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</si>
  <si>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</si>
  <si>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</si>
  <si>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</si>
  <si>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</si>
  <si>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</si>
  <si>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</si>
  <si>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</si>
  <si>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</si>
  <si>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</si>
  <si>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</si>
  <si>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</si>
  <si>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</si>
  <si>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</si>
  <si>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</si>
  <si>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</si>
  <si>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</si>
  <si>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</si>
  <si>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</si>
  <si>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</si>
  <si>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</si>
  <si>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</si>
  <si>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</si>
  <si>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</si>
  <si>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</si>
  <si>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</si>
  <si>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</si>
  <si>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</si>
  <si>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</si>
  <si>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</si>
  <si>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</si>
  <si>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</si>
  <si>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</si>
  <si>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</si>
  <si>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</si>
  <si>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</si>
  <si>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</si>
  <si>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</si>
  <si>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</si>
  <si>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</si>
  <si>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</si>
  <si>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</si>
  <si>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</si>
  <si>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</si>
  <si>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</si>
  <si>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</si>
  <si>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</si>
  <si>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</si>
  <si>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</si>
  <si>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</si>
  <si>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</si>
  <si>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</si>
  <si>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</si>
  <si>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</si>
  <si>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</si>
  <si>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</si>
  <si>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</si>
  <si>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</si>
  <si>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</si>
  <si>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</si>
  <si>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</si>
  <si>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</si>
  <si>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</si>
  <si>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</si>
  <si>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</si>
  <si>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</si>
  <si>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</si>
  <si>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</si>
  <si>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</si>
  <si>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</si>
  <si>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</si>
  <si>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</si>
  <si>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</si>
  <si>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</si>
  <si>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</si>
  <si>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</si>
  <si>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</si>
  <si>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</si>
  <si>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</si>
  <si>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</si>
  <si>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</si>
  <si>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</si>
  <si>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</si>
  <si>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</si>
  <si>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</si>
  <si>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</si>
  <si>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</si>
  <si>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</si>
  <si>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</si>
  <si>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</si>
  <si>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</si>
  <si>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</si>
  <si>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</si>
  <si>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</si>
  <si>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</si>
  <si>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</si>
  <si>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</si>
  <si>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</si>
  <si>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</si>
  <si>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</si>
  <si>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</si>
  <si>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</si>
  <si>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</si>
  <si>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</si>
  <si>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</si>
  <si>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</si>
  <si>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</si>
  <si>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</si>
  <si>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</si>
  <si>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</si>
  <si>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</si>
  <si>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</si>
  <si>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</si>
  <si>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</si>
  <si>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</si>
  <si>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</si>
  <si>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</si>
  <si>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</si>
  <si>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</si>
  <si>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</si>
  <si>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</si>
  <si>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</si>
  <si>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</si>
  <si>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</si>
  <si>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</si>
  <si>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</si>
  <si>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</si>
  <si>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</si>
  <si>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</si>
  <si>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</si>
  <si>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</si>
  <si>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</si>
  <si>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</si>
  <si>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</si>
  <si>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</si>
  <si>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</si>
  <si>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</si>
  <si>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</si>
  <si>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</si>
  <si>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</si>
  <si>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</si>
  <si>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</si>
  <si>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</si>
  <si>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</si>
  <si>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</si>
  <si>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</si>
  <si>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</si>
  <si>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</si>
  <si>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</si>
  <si>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</si>
  <si>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</si>
  <si>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</si>
  <si>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</si>
  <si>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</si>
  <si>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</si>
  <si>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</si>
  <si>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</si>
  <si>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</si>
  <si>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</si>
  <si>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</si>
  <si>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</si>
  <si>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</si>
  <si>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</si>
  <si>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</si>
  <si>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</si>
  <si>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</si>
  <si>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</si>
  <si>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</si>
  <si>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</si>
  <si>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</si>
  <si>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</si>
  <si>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</si>
  <si>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</si>
  <si>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</si>
  <si>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</si>
  <si>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</si>
  <si>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</si>
  <si>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</si>
  <si>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</si>
  <si>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</si>
  <si>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</si>
  <si>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</si>
  <si>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</si>
  <si>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</si>
  <si>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</si>
  <si>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</si>
  <si>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</si>
  <si>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</si>
  <si>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</si>
  <si>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</si>
  <si>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</si>
  <si>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</si>
  <si>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</si>
  <si>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</si>
  <si>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</si>
  <si>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</si>
  <si>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</si>
  <si>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</si>
  <si>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</si>
  <si>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</si>
  <si>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</si>
  <si>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</si>
  <si>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</si>
  <si>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</si>
  <si>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</si>
  <si>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</si>
  <si>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</si>
  <si>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</si>
  <si>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</si>
  <si>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</si>
  <si>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</si>
  <si>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</si>
  <si>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</si>
  <si>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</si>
  <si>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</si>
  <si>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</si>
  <si>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</si>
  <si>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</si>
  <si>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</si>
  <si>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</si>
  <si>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</si>
  <si>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</si>
  <si>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</si>
  <si>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</si>
  <si>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</si>
  <si>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</si>
  <si>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</si>
  <si>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</si>
  <si>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</si>
  <si>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</si>
  <si>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</si>
  <si>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</si>
  <si>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</si>
  <si>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</si>
  <si>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</si>
  <si>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</si>
  <si>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</si>
  <si>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</si>
  <si>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</si>
  <si>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</si>
  <si>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</si>
  <si>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</si>
  <si>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</si>
  <si>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</si>
  <si>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</si>
  <si>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</si>
  <si>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</si>
  <si>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</si>
  <si>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</si>
  <si>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</si>
  <si>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</si>
  <si>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</si>
  <si>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</si>
  <si>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</si>
  <si>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</si>
  <si>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</si>
  <si>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</si>
  <si>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</si>
  <si>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</si>
  <si>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</si>
  <si>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</si>
  <si>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</si>
  <si>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</si>
  <si>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</si>
  <si>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</si>
  <si>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</si>
  <si>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</si>
  <si>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</si>
  <si>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</si>
  <si>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</si>
  <si>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</si>
  <si>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</si>
  <si>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</si>
  <si>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</si>
  <si>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</si>
  <si>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</si>
  <si>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</si>
  <si>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</si>
  <si>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</si>
  <si>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</si>
  <si>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</si>
  <si>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</si>
  <si>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</si>
  <si>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</si>
  <si>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</si>
  <si>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</si>
  <si>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</si>
  <si>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</si>
  <si>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</si>
  <si>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</si>
  <si>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</si>
  <si>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</si>
  <si>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</si>
  <si>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</si>
  <si>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</si>
  <si>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</si>
  <si>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</si>
  <si>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</si>
  <si>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</si>
  <si>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</si>
  <si>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</si>
  <si>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</si>
  <si>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</si>
  <si>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</si>
  <si>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</si>
  <si>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</si>
  <si>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</si>
  <si>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</si>
  <si>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</si>
  <si>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</si>
  <si>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</si>
  <si>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</si>
  <si>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</si>
  <si>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</si>
  <si>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</si>
  <si>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</si>
  <si>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</si>
  <si>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</si>
  <si>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</si>
  <si>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</si>
  <si>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</si>
  <si>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</si>
  <si>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</si>
  <si>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</si>
  <si>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</si>
  <si>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</si>
  <si>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</si>
  <si>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</si>
  <si>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</si>
  <si>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</si>
  <si>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</si>
  <si>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</si>
  <si>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</si>
  <si>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</si>
  <si>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</si>
  <si>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</si>
  <si>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</si>
  <si>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</si>
  <si>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</si>
  <si>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</si>
  <si>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</si>
  <si>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</si>
  <si>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</si>
  <si>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</si>
  <si>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</si>
  <si>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</si>
  <si>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</si>
  <si>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</si>
  <si>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</si>
  <si>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</si>
  <si>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</si>
  <si>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</si>
  <si>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</si>
  <si>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</si>
  <si>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</si>
  <si>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</si>
  <si>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</si>
  <si>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</si>
  <si>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</si>
  <si>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</si>
  <si>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</si>
  <si>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</si>
  <si>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</si>
  <si>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</si>
  <si>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</si>
  <si>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</si>
  <si>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</si>
  <si>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</si>
  <si>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</si>
  <si>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</si>
  <si>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</si>
  <si>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</si>
  <si>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</si>
  <si>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</si>
  <si>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</si>
  <si>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</si>
  <si>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</si>
  <si>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</si>
  <si>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</si>
  <si>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</si>
  <si>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</si>
  <si>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</si>
  <si>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</si>
  <si>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</si>
  <si>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</si>
  <si>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</si>
  <si>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</si>
  <si>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</si>
  <si>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</si>
  <si>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</si>
  <si>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</si>
  <si>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</si>
  <si>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</si>
  <si>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</si>
  <si>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</si>
  <si>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</si>
  <si>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</si>
  <si>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</si>
  <si>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</si>
  <si>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</si>
  <si>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</si>
  <si>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</si>
  <si>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</si>
  <si>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</si>
  <si>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</si>
  <si>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</si>
  <si>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</si>
  <si>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</si>
  <si>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</si>
  <si>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</si>
  <si>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</si>
  <si>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</si>
  <si>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</si>
  <si>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</si>
  <si>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</si>
  <si>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</si>
  <si>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</si>
  <si>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</si>
  <si>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</si>
  <si>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</si>
  <si>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</si>
  <si>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</si>
  <si>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</si>
  <si>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</si>
  <si>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</si>
  <si>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</si>
  <si>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</si>
  <si>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</si>
  <si>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</si>
  <si>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</si>
  <si>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</si>
  <si>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</si>
  <si>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</si>
  <si>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</si>
  <si>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</si>
  <si>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</si>
  <si>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</si>
  <si>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</si>
  <si>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</si>
  <si>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</si>
  <si>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</si>
  <si>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</si>
  <si>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</si>
  <si>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</si>
  <si>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</si>
  <si>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</si>
  <si>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</si>
  <si>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</si>
  <si>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</si>
  <si>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</si>
  <si>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</si>
  <si>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</si>
  <si>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</si>
  <si>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</si>
  <si>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</si>
  <si>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</si>
  <si>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</si>
  <si>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</si>
  <si>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</si>
  <si>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</si>
  <si>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</si>
  <si>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</si>
  <si>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</si>
  <si>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</si>
  <si>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</si>
  <si>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</si>
  <si>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</si>
  <si>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</si>
  <si>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</si>
  <si>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</si>
  <si>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</si>
  <si>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</si>
  <si>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</si>
  <si>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</si>
  <si>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</si>
  <si>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</si>
  <si>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</si>
  <si>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</si>
  <si>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</si>
  <si>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</si>
  <si>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</si>
  <si>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</si>
  <si>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</si>
  <si>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</si>
  <si>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</si>
  <si>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</si>
  <si>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</si>
  <si>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</si>
  <si>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</si>
  <si>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</si>
  <si>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</si>
  <si>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</si>
  <si>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</si>
  <si>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</si>
  <si>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</si>
  <si>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</si>
  <si>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</si>
  <si>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</si>
  <si>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</si>
  <si>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</si>
  <si>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</si>
  <si>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</si>
  <si>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</si>
  <si>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</si>
  <si>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</si>
  <si>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</si>
  <si>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</si>
  <si>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</si>
  <si>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</si>
  <si>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</si>
  <si>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</si>
  <si>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</si>
  <si>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</si>
  <si>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</si>
  <si>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</si>
  <si>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</si>
  <si>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</si>
  <si>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</si>
  <si>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</si>
  <si>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</si>
  <si>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</si>
  <si>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</si>
  <si>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</si>
  <si>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</si>
  <si>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</si>
  <si>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</si>
  <si>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</si>
  <si>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</si>
  <si>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</si>
  <si>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</si>
  <si>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</si>
  <si>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</si>
  <si>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</si>
  <si>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</si>
  <si>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</si>
  <si>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</si>
  <si>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</si>
  <si>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</si>
  <si>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</si>
  <si>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</si>
  <si>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</si>
  <si>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</si>
  <si>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</si>
  <si>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</si>
  <si>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</si>
  <si>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</si>
  <si>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</si>
  <si>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</si>
  <si>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</si>
  <si>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</si>
  <si>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</si>
  <si>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</si>
  <si>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</si>
  <si>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</si>
  <si>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</si>
  <si>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</si>
  <si>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</si>
  <si>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</si>
  <si>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</si>
  <si>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</si>
  <si>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</si>
  <si>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</si>
  <si>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</si>
  <si>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</si>
  <si>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</si>
  <si>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</si>
  <si>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</si>
  <si>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</si>
  <si>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</si>
  <si>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</si>
  <si>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</si>
  <si>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</si>
  <si>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</si>
  <si>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</si>
  <si>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</si>
  <si>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</si>
  <si>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</si>
  <si>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</si>
  <si>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</si>
  <si>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</si>
  <si>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</si>
  <si>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</si>
  <si>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</si>
  <si>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</si>
  <si>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</si>
  <si>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</si>
  <si>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</si>
  <si>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</si>
  <si>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</si>
  <si>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</si>
  <si>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</si>
  <si>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</si>
  <si>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</si>
  <si>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</si>
  <si>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</si>
  <si>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</si>
  <si>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</si>
  <si>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</si>
  <si>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</si>
  <si>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</si>
  <si>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</si>
  <si>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</si>
  <si>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</si>
  <si>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</si>
  <si>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</si>
  <si>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</si>
  <si>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</si>
  <si>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</si>
  <si>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</si>
  <si>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</si>
  <si>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</si>
  <si>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</si>
  <si>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</si>
  <si>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</si>
  <si>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</si>
  <si>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</si>
  <si>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</si>
  <si>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</si>
  <si>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</si>
  <si>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</si>
  <si>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</si>
  <si>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</si>
  <si>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</si>
  <si>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</si>
  <si>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</si>
  <si>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</si>
  <si>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</si>
  <si>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</si>
  <si>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</si>
  <si>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</si>
  <si>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</si>
  <si>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</si>
  <si>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</si>
  <si>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</si>
  <si>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</si>
  <si>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</si>
  <si>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</si>
  <si>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</si>
  <si>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</si>
  <si>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</si>
  <si>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</si>
  <si>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</si>
  <si>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</si>
  <si>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</si>
  <si>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</si>
  <si>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</si>
  <si>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</si>
  <si>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</si>
  <si>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</si>
  <si>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</si>
  <si>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</si>
  <si>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</si>
  <si>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</si>
  <si>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</si>
  <si>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</si>
  <si>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</si>
  <si>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</si>
  <si>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</si>
  <si>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</si>
  <si>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</si>
  <si>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</si>
  <si>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</si>
  <si>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</si>
  <si>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</si>
  <si>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</si>
  <si>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</si>
  <si>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</si>
  <si>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</si>
  <si>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</si>
  <si>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</si>
  <si>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</si>
  <si>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</si>
  <si>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</si>
  <si>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</si>
  <si>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</si>
  <si>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</si>
  <si>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</si>
  <si>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</si>
  <si>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</si>
  <si>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</si>
  <si>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</si>
  <si>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</si>
  <si>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</si>
  <si>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</si>
  <si>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</si>
  <si>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</si>
  <si>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</si>
  <si>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</si>
  <si>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</si>
  <si>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</si>
  <si>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</si>
  <si>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</si>
  <si>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</si>
  <si>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</si>
  <si>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</si>
  <si>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</si>
  <si>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</si>
  <si>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</si>
  <si>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</si>
  <si>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</si>
  <si>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</si>
  <si>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</si>
  <si>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</si>
  <si>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</si>
  <si>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</si>
  <si>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</si>
  <si>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</si>
  <si>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</si>
  <si>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</si>
  <si>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</si>
  <si>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</si>
  <si>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</si>
  <si>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</si>
  <si>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</si>
  <si>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</si>
  <si>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</si>
  <si>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</si>
  <si>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</si>
  <si>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</si>
  <si>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</si>
  <si>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</si>
  <si>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</si>
  <si>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</si>
  <si>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</si>
  <si>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</si>
  <si>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</si>
  <si>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</si>
  <si>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</si>
  <si>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</si>
  <si>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</si>
  <si>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</si>
  <si>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</si>
  <si>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</si>
  <si>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</si>
  <si>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</si>
  <si>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</si>
  <si>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</si>
  <si>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</si>
  <si>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</si>
  <si>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</si>
  <si>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</si>
  <si>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</si>
  <si>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</si>
  <si>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</si>
  <si>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</si>
  <si>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</si>
  <si>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</si>
  <si>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</si>
  <si>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</si>
  <si>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</si>
  <si>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</si>
  <si>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</si>
  <si>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</si>
  <si>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</si>
  <si>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</si>
  <si>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</si>
  <si>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</si>
  <si>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</si>
  <si>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</si>
  <si>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</si>
  <si>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</si>
  <si>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</si>
  <si>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</si>
  <si>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</si>
  <si>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</si>
  <si>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</si>
  <si>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</si>
  <si>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</si>
  <si>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</si>
  <si>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</si>
  <si>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</si>
  <si>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</si>
  <si>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</si>
  <si>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</si>
  <si>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</si>
  <si>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</si>
  <si>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</si>
  <si>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</si>
  <si>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</si>
  <si>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</si>
  <si>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</si>
  <si>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</si>
  <si>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</si>
  <si>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</si>
  <si>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</si>
  <si>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</si>
  <si>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</si>
  <si>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</si>
  <si>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</si>
  <si>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</si>
  <si>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</si>
  <si>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</si>
  <si>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</si>
  <si>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</si>
  <si>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</si>
  <si>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</si>
  <si>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</si>
  <si>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</si>
  <si>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</si>
  <si>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</si>
  <si>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</si>
  <si>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</si>
  <si>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</si>
  <si>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</si>
  <si>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</si>
  <si>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</si>
  <si>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</si>
  <si>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</si>
  <si>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</si>
  <si>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</si>
  <si>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</si>
  <si>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</si>
  <si>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</si>
  <si>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</si>
  <si>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</si>
  <si>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</si>
  <si>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</si>
  <si>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</si>
  <si>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</si>
  <si>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</si>
  <si>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</si>
  <si>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</si>
  <si>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</si>
  <si>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</si>
  <si>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</si>
  <si>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</si>
  <si>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</si>
  <si>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</si>
  <si>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</si>
  <si>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</si>
  <si>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</si>
  <si>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</si>
  <si>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</si>
  <si>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</si>
  <si>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</si>
  <si>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</si>
  <si>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</si>
  <si>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</si>
  <si>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</si>
  <si>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</si>
  <si>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</si>
  <si>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</si>
  <si>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</si>
  <si>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</si>
  <si>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</si>
  <si>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</si>
  <si>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</si>
  <si>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</si>
  <si>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</si>
  <si>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</si>
  <si>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</si>
  <si>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</si>
  <si>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</si>
  <si>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</si>
  <si>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</si>
  <si>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</si>
  <si>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</si>
  <si>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</si>
  <si>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</si>
  <si>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</si>
  <si>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</si>
  <si>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</si>
  <si>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</si>
  <si>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</si>
  <si>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</si>
  <si>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</si>
  <si>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</si>
  <si>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</si>
  <si>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</si>
  <si>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</si>
  <si>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</si>
  <si>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</si>
  <si>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</si>
  <si>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</si>
  <si>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</si>
  <si>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</si>
  <si>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</si>
  <si>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</si>
  <si>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</si>
  <si>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</si>
  <si>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</si>
  <si>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</si>
  <si>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</si>
  <si>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</si>
  <si>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</si>
  <si>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</si>
  <si>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</si>
  <si>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</si>
  <si>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</si>
  <si>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</si>
  <si>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</si>
  <si>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</si>
  <si>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</si>
  <si>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</si>
  <si>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</si>
  <si>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</si>
  <si>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</si>
  <si>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</si>
  <si>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</si>
  <si>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</si>
  <si>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</si>
  <si>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</si>
  <si>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</si>
  <si>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</si>
  <si>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</si>
  <si>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</si>
  <si>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</si>
  <si>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</si>
  <si>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</si>
  <si>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</si>
  <si>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</si>
  <si>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</si>
  <si>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</si>
  <si>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</si>
  <si>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</si>
  <si>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</si>
  <si>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</si>
  <si>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</si>
  <si>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</si>
  <si>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</si>
  <si>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</si>
  <si>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</si>
  <si>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</si>
  <si>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</si>
  <si>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</si>
  <si>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</si>
  <si>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</si>
  <si>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</si>
  <si>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</si>
  <si>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</si>
  <si>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</si>
  <si>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</si>
  <si>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</si>
  <si>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</si>
  <si>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</si>
  <si>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</si>
  <si>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</si>
  <si>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</si>
  <si>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</si>
  <si>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</si>
  <si>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</si>
  <si>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</si>
  <si>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</si>
  <si>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</si>
  <si>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</si>
  <si>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</si>
  <si>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</si>
  <si>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</si>
  <si>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</si>
  <si>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</si>
  <si>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</si>
  <si>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</si>
  <si>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</si>
  <si>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</si>
  <si>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</si>
  <si>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</si>
  <si>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</si>
  <si>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</si>
  <si>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</si>
  <si>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</si>
  <si>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</si>
  <si>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</si>
  <si>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</si>
  <si>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</si>
  <si>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</si>
  <si>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</si>
  <si>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</si>
  <si>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</si>
  <si>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</si>
  <si>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</si>
  <si>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</si>
  <si>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</si>
  <si>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</si>
  <si>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</si>
  <si>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</si>
  <si>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</si>
  <si>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</si>
  <si>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</si>
  <si>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</si>
  <si>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</si>
  <si>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</si>
  <si>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</si>
  <si>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</si>
  <si>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</si>
  <si>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</si>
  <si>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</si>
  <si>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</si>
  <si>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</si>
  <si>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</si>
  <si>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</si>
  <si>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</si>
  <si>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</si>
  <si>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</si>
  <si>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</si>
  <si>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</si>
  <si>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</si>
  <si>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</si>
  <si>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</si>
  <si>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</si>
  <si>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</si>
  <si>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</si>
  <si>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</si>
  <si>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</si>
  <si>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</si>
  <si>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</si>
  <si>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</si>
  <si>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</si>
  <si>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</si>
  <si>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</si>
  <si>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</si>
  <si>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</si>
  <si>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</si>
  <si>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</si>
  <si>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</si>
  <si>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</si>
  <si>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</si>
  <si>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</si>
  <si>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</si>
  <si>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</si>
  <si>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</si>
  <si>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</si>
  <si>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</si>
  <si>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</si>
  <si>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</si>
  <si>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</si>
  <si>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</si>
  <si>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</si>
  <si>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</si>
  <si>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</si>
  <si>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</si>
  <si>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</si>
  <si>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</si>
  <si>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</si>
  <si>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</si>
  <si>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</si>
  <si>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</si>
  <si>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</si>
  <si>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</si>
  <si>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</si>
  <si>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</si>
  <si>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</si>
  <si>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</si>
  <si>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</si>
  <si>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</si>
  <si>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</si>
  <si>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</si>
  <si>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</si>
  <si>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</si>
  <si>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</si>
  <si>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</si>
  <si>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</si>
  <si>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</si>
  <si>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</si>
  <si>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</si>
  <si>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</si>
  <si>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</si>
  <si>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</si>
  <si>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</si>
  <si>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</si>
  <si>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</si>
  <si>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</si>
  <si>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</si>
  <si>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</si>
  <si>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</si>
  <si>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</si>
  <si>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</si>
  <si>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</si>
  <si>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</si>
  <si>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</si>
  <si>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</si>
  <si>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</si>
  <si>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</si>
  <si>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</si>
  <si>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</si>
  <si>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</si>
  <si>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</si>
  <si>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</si>
  <si>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</si>
  <si>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</si>
  <si>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</si>
  <si>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</si>
  <si>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</si>
  <si>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</si>
  <si>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</si>
  <si>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</si>
  <si>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</si>
  <si>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</si>
  <si>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</si>
  <si>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</si>
  <si>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</si>
  <si>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</si>
  <si>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</si>
  <si>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</si>
  <si>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</si>
  <si>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</si>
  <si>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</si>
  <si>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</si>
  <si>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</si>
  <si>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</si>
  <si>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</si>
  <si>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</si>
  <si>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</si>
  <si>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</si>
  <si>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</si>
  <si>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</si>
  <si>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</si>
  <si>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</si>
  <si>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</si>
  <si>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</si>
  <si>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</si>
  <si>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</si>
  <si>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</si>
  <si>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</si>
  <si>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</si>
  <si>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</si>
  <si>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</si>
  <si>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</si>
  <si>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</si>
  <si>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</si>
  <si>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</si>
  <si>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</si>
  <si>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</si>
  <si>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</si>
  <si>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</si>
  <si>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</si>
  <si>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</si>
  <si>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</si>
  <si>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</si>
  <si>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</si>
  <si>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</si>
  <si>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</si>
  <si>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</si>
  <si>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</si>
  <si>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</si>
  <si>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</si>
  <si>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</si>
  <si>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</si>
  <si>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</si>
  <si>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</si>
  <si>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</si>
  <si>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</si>
  <si>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</si>
  <si>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</si>
  <si>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</si>
  <si>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</si>
  <si>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</si>
  <si>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</si>
  <si>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</si>
  <si>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</si>
  <si>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</si>
  <si>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</si>
  <si>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</si>
  <si>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</si>
  <si>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</si>
  <si>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</si>
  <si>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</si>
  <si>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</si>
  <si>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</si>
  <si>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</si>
  <si>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</si>
  <si>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</si>
  <si>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</si>
  <si>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</si>
  <si>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</si>
  <si>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</si>
  <si>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</si>
  <si>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</si>
  <si>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</si>
  <si>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</si>
  <si>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</si>
  <si>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</si>
  <si>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</si>
  <si>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</si>
  <si>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</si>
  <si>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</si>
  <si>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</si>
  <si>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</si>
  <si>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</si>
  <si>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</si>
  <si>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</si>
  <si>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</si>
  <si>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</si>
  <si>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</si>
  <si>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</si>
  <si>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</si>
  <si>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</si>
  <si>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</si>
  <si>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</si>
  <si>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</si>
  <si>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</si>
  <si>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</si>
  <si>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</si>
  <si>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</si>
  <si>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</si>
  <si>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</si>
  <si>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</si>
  <si>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</si>
  <si>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</si>
  <si>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</si>
  <si>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</si>
  <si>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</si>
  <si>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</si>
  <si>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</si>
  <si>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</si>
  <si>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</si>
  <si>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</si>
  <si>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</si>
  <si>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</si>
  <si>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</si>
  <si>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</si>
  <si>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</si>
  <si>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</si>
  <si>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</si>
  <si>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</si>
  <si>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</si>
  <si>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</si>
  <si>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</si>
  <si>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</si>
  <si>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</si>
  <si>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</si>
  <si>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</si>
  <si>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</si>
  <si>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</si>
  <si>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</si>
  <si>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</si>
  <si>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</si>
  <si>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</si>
  <si>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</si>
  <si>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</si>
  <si>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</si>
  <si>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</si>
  <si>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</si>
  <si>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</si>
  <si>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</si>
  <si>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</si>
  <si>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</si>
  <si>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</si>
  <si>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</si>
  <si>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</si>
  <si>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</si>
  <si>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</si>
  <si>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</si>
  <si>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</si>
  <si>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</si>
  <si>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</si>
  <si>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</si>
  <si>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</si>
  <si>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</si>
  <si>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</si>
  <si>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</si>
  <si>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</si>
  <si>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</si>
  <si>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</si>
  <si>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</si>
  <si>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</si>
  <si>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</si>
  <si>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</si>
  <si>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</si>
  <si>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</si>
  <si>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</si>
  <si>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</si>
  <si>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</si>
  <si>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</si>
  <si>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</si>
  <si>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</si>
  <si>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</si>
  <si>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</si>
  <si>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</si>
  <si>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</si>
  <si>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</si>
  <si>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</si>
  <si>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</si>
  <si>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</si>
  <si>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</si>
  <si>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</si>
  <si>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</si>
  <si>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</si>
  <si>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</si>
  <si>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</si>
  <si>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</si>
  <si>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</si>
  <si>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</si>
  <si>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</si>
  <si>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</si>
  <si>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</si>
  <si>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</si>
  <si>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</si>
  <si>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</si>
  <si>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</si>
  <si>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</si>
  <si>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</si>
  <si>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</si>
  <si>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</si>
  <si>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</si>
  <si>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</si>
  <si>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</si>
  <si>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</si>
  <si>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</si>
  <si>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</si>
  <si>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</si>
  <si>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</si>
  <si>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</si>
  <si>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</si>
  <si>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</si>
  <si>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</si>
  <si>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</si>
  <si>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</si>
  <si>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</si>
  <si>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</si>
  <si>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</si>
  <si>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</si>
  <si>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</si>
  <si>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</si>
  <si>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</si>
  <si>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</si>
  <si>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</si>
  <si>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</si>
  <si>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</si>
  <si>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</si>
  <si>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</si>
  <si>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</si>
  <si>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</si>
  <si>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</si>
  <si>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</si>
  <si>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</si>
  <si>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</si>
  <si>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</si>
  <si>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</si>
  <si>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</si>
  <si>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</si>
  <si>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</si>
  <si>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</si>
  <si>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</si>
  <si>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</si>
  <si>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</si>
  <si>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</si>
  <si>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</si>
  <si>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</si>
  <si>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</si>
  <si>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</si>
  <si>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</si>
  <si>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</si>
  <si>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</si>
  <si>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</si>
  <si>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</si>
  <si>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</si>
  <si>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</si>
  <si>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</si>
  <si>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</si>
  <si>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</si>
  <si>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</si>
  <si>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</si>
  <si>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</si>
  <si>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</si>
  <si>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</si>
  <si>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</si>
  <si>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</si>
  <si>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</si>
  <si>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</si>
  <si>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</si>
  <si>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</si>
  <si>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</si>
  <si>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</si>
  <si>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</si>
  <si>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</si>
  <si>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</si>
  <si>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</si>
  <si>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</si>
  <si>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</si>
  <si>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</si>
  <si>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</si>
  <si>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</si>
  <si>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</si>
  <si>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</si>
  <si>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</si>
  <si>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</si>
  <si>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</si>
  <si>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</si>
  <si>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</si>
  <si>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</si>
  <si>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</si>
  <si>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</si>
  <si>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</si>
  <si>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</si>
  <si>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</si>
  <si>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</si>
  <si>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</si>
  <si>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</si>
  <si>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</si>
  <si>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</si>
  <si>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</si>
  <si>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</si>
  <si>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</si>
  <si>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</si>
  <si>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</si>
  <si>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</si>
  <si>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</si>
  <si>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</si>
  <si>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</si>
  <si>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</si>
  <si>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</si>
  <si>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</si>
  <si>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</si>
  <si>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</si>
  <si>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</si>
  <si>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</si>
  <si>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</si>
  <si>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</si>
  <si>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</si>
  <si>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</si>
  <si>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</si>
  <si>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</si>
  <si>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</si>
  <si>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</si>
  <si>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</si>
  <si>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</si>
  <si>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</si>
  <si>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</si>
  <si>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</si>
  <si>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</si>
  <si>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</si>
  <si>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</si>
  <si>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</si>
  <si>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</si>
  <si>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</si>
  <si>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</si>
  <si>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</si>
  <si>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</si>
  <si>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</si>
  <si>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</si>
  <si>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</si>
  <si>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</si>
  <si>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</si>
  <si>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</si>
  <si>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</si>
  <si>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</si>
  <si>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</si>
  <si>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</si>
  <si>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</si>
  <si>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</si>
  <si>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</si>
  <si>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</si>
  <si>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</si>
  <si>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</si>
  <si>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</si>
  <si>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</si>
  <si>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</si>
  <si>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</si>
  <si>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</si>
  <si>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</si>
  <si>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</si>
  <si>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</si>
  <si>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</si>
  <si>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</si>
  <si>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</si>
  <si>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</si>
  <si>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</si>
  <si>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</si>
  <si>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</si>
  <si>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</si>
  <si>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</si>
  <si>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</si>
  <si>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</si>
  <si>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</si>
  <si>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</si>
  <si>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</si>
  <si>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</si>
  <si>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</si>
  <si>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</si>
  <si>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</si>
  <si>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</si>
  <si>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</si>
  <si>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</si>
  <si>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</si>
  <si>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</si>
  <si>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</si>
  <si>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</si>
  <si>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</si>
  <si>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</si>
  <si>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</si>
  <si>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</si>
  <si>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</si>
  <si>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</si>
  <si>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</si>
  <si>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</si>
  <si>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</si>
  <si>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</si>
  <si>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</si>
  <si>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</si>
  <si>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</si>
  <si>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</si>
  <si>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</si>
  <si>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</si>
  <si>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</si>
  <si>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</si>
  <si>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</si>
  <si>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</si>
  <si>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</si>
  <si>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</si>
  <si>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</si>
  <si>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</si>
  <si>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</si>
  <si>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</si>
  <si>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</si>
  <si>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</si>
  <si>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</si>
  <si>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</si>
  <si>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</si>
  <si>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</si>
  <si>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</si>
  <si>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</si>
  <si>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</si>
  <si>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</si>
  <si>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</si>
  <si>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</si>
  <si>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</si>
  <si>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</si>
  <si>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</si>
  <si>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</si>
  <si>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</si>
  <si>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</si>
  <si>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</si>
  <si>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</si>
  <si>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</si>
  <si>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</si>
  <si>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</si>
  <si>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</si>
  <si>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</si>
  <si>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</si>
  <si>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</si>
  <si>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</si>
  <si>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</si>
  <si>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</si>
  <si>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</si>
  <si>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</si>
  <si>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</si>
  <si>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</si>
  <si>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</si>
  <si>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</si>
  <si>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</si>
  <si>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</si>
  <si>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</si>
  <si>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</si>
  <si>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</si>
  <si>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</si>
  <si>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</si>
  <si>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</si>
  <si>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</si>
  <si>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</si>
  <si>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</si>
  <si>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</si>
  <si>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</si>
  <si>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</si>
  <si>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</si>
  <si>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</si>
  <si>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</si>
  <si>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</si>
  <si>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</si>
  <si>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</si>
  <si>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</si>
  <si>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</si>
  <si>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</si>
  <si>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</si>
  <si>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</si>
  <si>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</si>
  <si>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</si>
  <si>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</si>
  <si>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</si>
  <si>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</si>
  <si>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</si>
  <si>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</si>
  <si>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</si>
  <si>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</si>
  <si>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</si>
  <si>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</si>
  <si>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</si>
  <si>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</si>
  <si>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</si>
  <si>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</si>
  <si>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</si>
  <si>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</si>
  <si>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</si>
  <si>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</si>
  <si>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</si>
  <si>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</si>
  <si>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</si>
  <si>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</si>
  <si>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</si>
  <si>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</si>
  <si>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</si>
  <si>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</si>
  <si>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</si>
  <si>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</si>
  <si>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</si>
  <si>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</si>
  <si>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</si>
  <si>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</si>
  <si>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</si>
  <si>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</si>
  <si>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</si>
  <si>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</si>
  <si>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</si>
  <si>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</si>
  <si>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</si>
  <si>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</si>
  <si>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</si>
  <si>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</si>
  <si>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</si>
  <si>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</si>
  <si>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</si>
  <si>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</si>
  <si>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</si>
  <si>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</si>
  <si>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</si>
  <si>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</si>
  <si>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</si>
  <si>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</si>
  <si>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</si>
  <si>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</si>
  <si>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</si>
  <si>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</si>
  <si>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</si>
  <si>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</si>
  <si>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</si>
  <si>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</si>
  <si>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</si>
  <si>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</si>
  <si>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</si>
  <si>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</si>
  <si>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</si>
  <si>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</si>
  <si>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</si>
  <si>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</si>
  <si>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</si>
  <si>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</si>
  <si>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</si>
  <si>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</si>
  <si>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</si>
  <si>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</si>
  <si>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</si>
  <si>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</si>
  <si>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</si>
  <si>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</si>
  <si>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</si>
  <si>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</si>
  <si>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</si>
  <si>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</si>
  <si>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</si>
  <si>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</si>
  <si>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</si>
  <si>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</si>
  <si>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</si>
  <si>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</si>
  <si>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</si>
  <si>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</si>
  <si>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</si>
  <si>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</si>
  <si>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</si>
  <si>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</si>
  <si>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</si>
  <si>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</si>
  <si>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</si>
  <si>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</si>
  <si>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</si>
  <si>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</si>
  <si>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</si>
  <si>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</si>
  <si>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</si>
  <si>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</si>
  <si>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</si>
  <si>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</si>
  <si>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</si>
  <si>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</si>
  <si>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</si>
  <si>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</si>
  <si>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</si>
  <si>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</si>
  <si>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</si>
  <si>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</si>
  <si>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</si>
  <si>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</si>
  <si>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</si>
  <si>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</si>
  <si>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</si>
  <si>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</si>
  <si>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</si>
  <si>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</si>
  <si>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</si>
  <si>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</si>
  <si>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</si>
  <si>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</si>
  <si>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</si>
  <si>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</si>
  <si>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</si>
  <si>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</si>
  <si>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</si>
  <si>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</si>
  <si>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</si>
  <si>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</si>
  <si>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</si>
  <si>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</si>
  <si>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</si>
  <si>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</si>
  <si>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</si>
  <si>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</si>
  <si>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</si>
  <si>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</si>
  <si>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</si>
  <si>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</si>
  <si>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</si>
  <si>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</si>
  <si>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</si>
  <si>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</si>
  <si>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</si>
  <si>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</si>
  <si>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</si>
  <si>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</si>
  <si>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</si>
  <si>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</si>
  <si>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</si>
  <si>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</si>
  <si>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</si>
  <si>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</si>
  <si>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</si>
  <si>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</si>
  <si>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</si>
  <si>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</si>
  <si>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</si>
  <si>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</si>
  <si>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</si>
  <si>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</si>
  <si>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</si>
  <si>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</si>
  <si>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</si>
  <si>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</si>
  <si>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</si>
  <si>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</si>
  <si>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</si>
  <si>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</si>
  <si>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</si>
  <si>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</si>
  <si>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</si>
  <si>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</si>
  <si>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</si>
  <si>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</si>
  <si>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</si>
  <si>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</si>
  <si>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</si>
  <si>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</si>
  <si>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</si>
  <si>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</si>
  <si>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</si>
  <si>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</si>
  <si>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</si>
  <si>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</si>
  <si>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</si>
  <si>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</si>
  <si>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</si>
  <si>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</si>
  <si>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</si>
  <si>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</si>
  <si>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</si>
  <si>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</si>
  <si>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</si>
  <si>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</si>
  <si>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</si>
  <si>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</si>
  <si>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</si>
  <si>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</si>
  <si>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</si>
  <si>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</si>
  <si>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</si>
  <si>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</si>
  <si>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</si>
  <si>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</si>
  <si>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</si>
  <si>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</si>
  <si>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</si>
  <si>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</si>
  <si>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</si>
  <si>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</si>
  <si>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</si>
  <si>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</si>
  <si>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</si>
  <si>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</si>
  <si>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</si>
  <si>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</si>
  <si>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</si>
  <si>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</si>
  <si>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</si>
  <si>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</si>
  <si>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</si>
  <si>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</si>
  <si>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</si>
  <si>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</si>
  <si>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</si>
  <si>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</si>
  <si>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</si>
  <si>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</si>
  <si>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</si>
  <si>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</si>
  <si>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</si>
  <si>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</si>
  <si>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</si>
  <si>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</si>
  <si>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</si>
  <si>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</si>
  <si>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</si>
  <si>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</si>
  <si>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</si>
  <si>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</si>
  <si>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</si>
  <si>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</si>
  <si>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</si>
  <si>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</si>
  <si>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</si>
  <si>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</si>
  <si>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</si>
  <si>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</si>
  <si>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</si>
  <si>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</si>
  <si>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</si>
  <si>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</si>
  <si>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</si>
  <si>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</si>
  <si>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</si>
  <si>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</si>
  <si>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</si>
  <si>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</si>
  <si>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</si>
  <si>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</si>
  <si>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</si>
  <si>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</si>
  <si>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</si>
  <si>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</si>
  <si>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</si>
  <si>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</si>
  <si>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</si>
  <si>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</si>
  <si>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</si>
  <si>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</si>
  <si>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</si>
  <si>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</si>
  <si>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</si>
  <si>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</si>
  <si>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</si>
  <si>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</si>
  <si>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</si>
  <si>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</si>
  <si>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</si>
  <si>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</si>
  <si>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</si>
  <si>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</si>
  <si>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</si>
  <si>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</si>
  <si>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</si>
  <si>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</si>
  <si>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</si>
  <si>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</si>
  <si>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</si>
  <si>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</si>
  <si>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</si>
  <si>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</si>
  <si>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</si>
  <si>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</si>
  <si>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</si>
  <si>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</si>
  <si>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</si>
  <si>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</si>
  <si>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</si>
  <si>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</si>
  <si>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</si>
  <si>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</si>
  <si>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</si>
  <si>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</si>
  <si>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</si>
  <si>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</si>
  <si>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</si>
  <si>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</si>
  <si>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</si>
  <si>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</si>
  <si>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</si>
  <si>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</si>
  <si>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</si>
  <si>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</si>
  <si>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</si>
  <si>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</si>
  <si>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</si>
  <si>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</si>
  <si>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</si>
  <si>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</si>
  <si>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</si>
  <si>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</si>
  <si>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</si>
  <si>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</si>
  <si>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</si>
  <si>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</si>
  <si>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</si>
  <si>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</si>
  <si>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</si>
  <si>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</si>
  <si>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</si>
  <si>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</si>
  <si>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</si>
  <si>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</si>
  <si>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</si>
  <si>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</si>
  <si>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</si>
  <si>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</si>
  <si>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</si>
  <si>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</si>
  <si>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</si>
  <si>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</si>
  <si>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</si>
  <si>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</si>
  <si>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</si>
  <si>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</si>
  <si>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</si>
  <si>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</si>
  <si>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</si>
  <si>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</si>
  <si>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</si>
  <si>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</si>
  <si>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</si>
  <si>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</si>
  <si>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</si>
  <si>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</si>
  <si>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</si>
  <si>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</si>
  <si>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</si>
  <si>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</si>
  <si>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</si>
  <si>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</si>
  <si>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</si>
  <si>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</si>
  <si>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</si>
  <si>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</si>
  <si>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</si>
  <si>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</si>
  <si>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</si>
  <si>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</si>
  <si>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</si>
  <si>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</si>
  <si>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</si>
  <si>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</si>
  <si>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</si>
  <si>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</si>
  <si>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</si>
  <si>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</si>
  <si>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</si>
  <si>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</si>
  <si>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</si>
  <si>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</si>
  <si>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</si>
  <si>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</si>
  <si>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</si>
  <si>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</si>
  <si>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</si>
  <si>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</si>
  <si>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</si>
  <si>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</si>
  <si>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</si>
  <si>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</si>
  <si>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</si>
  <si>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</si>
  <si>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</si>
  <si>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</si>
  <si>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</si>
  <si>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</si>
  <si>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</si>
  <si>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</si>
  <si>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</si>
  <si>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</si>
  <si>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</si>
  <si>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</si>
  <si>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</si>
  <si>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</si>
  <si>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</si>
  <si>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</si>
  <si>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</si>
  <si>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</si>
  <si>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</si>
  <si>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</si>
  <si>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</si>
  <si>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</si>
  <si>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</si>
  <si>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</si>
  <si>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</si>
  <si>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</si>
  <si>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</si>
  <si>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</si>
  <si>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</si>
  <si>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</si>
  <si>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</si>
  <si>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</si>
  <si>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</si>
  <si>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</si>
  <si>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</si>
  <si>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</si>
  <si>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</si>
  <si>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</si>
  <si>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</si>
  <si>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</si>
  <si>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</si>
  <si>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</si>
  <si>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</si>
  <si>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</si>
  <si>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</si>
  <si>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</si>
  <si>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</si>
  <si>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</si>
  <si>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</si>
  <si>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</si>
  <si>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</si>
  <si>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</si>
  <si>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</si>
  <si>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</si>
  <si>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</si>
  <si>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</si>
  <si>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</si>
  <si>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</si>
  <si>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</si>
  <si>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</si>
  <si>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</si>
  <si>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</si>
  <si>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</si>
  <si>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</si>
  <si>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</si>
  <si>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</si>
  <si>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</si>
  <si>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</si>
  <si>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</si>
  <si>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</si>
  <si>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</si>
  <si>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</si>
  <si>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</si>
  <si>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</si>
  <si>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</si>
  <si>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</si>
  <si>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</si>
  <si>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</si>
  <si>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</si>
  <si>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</si>
  <si>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</si>
  <si>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</si>
  <si>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</si>
  <si>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</si>
  <si>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</si>
  <si>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</si>
  <si>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</si>
  <si>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</si>
  <si>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</si>
  <si>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</si>
  <si>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</si>
  <si>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</si>
  <si>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</si>
  <si>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</si>
  <si>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</si>
  <si>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</si>
  <si>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</si>
  <si>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</si>
  <si>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</si>
  <si>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</si>
  <si>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</si>
  <si>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</si>
  <si>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</si>
  <si>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</si>
  <si>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</si>
  <si>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</si>
  <si>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</si>
  <si>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</si>
  <si>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</si>
  <si>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</si>
  <si>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</si>
  <si>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</si>
  <si>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</si>
  <si>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</si>
  <si>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</si>
  <si>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</si>
  <si>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</si>
  <si>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</si>
  <si>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</si>
  <si>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</si>
  <si>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</si>
  <si>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</si>
  <si>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</si>
  <si>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</si>
  <si>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</si>
  <si>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</si>
  <si>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</si>
  <si>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</si>
  <si>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</si>
  <si>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</si>
  <si>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</si>
  <si>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</si>
  <si>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</si>
  <si>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</si>
  <si>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</si>
  <si>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</si>
  <si>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</si>
  <si>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</si>
  <si>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</si>
  <si>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</si>
  <si>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</si>
  <si>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</si>
  <si>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</si>
  <si>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</si>
  <si>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</si>
  <si>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</si>
  <si>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</si>
  <si>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</si>
  <si>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</si>
  <si>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</si>
  <si>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</si>
  <si>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</si>
  <si>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</si>
  <si>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</si>
  <si>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</si>
  <si>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</si>
  <si>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</si>
  <si>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</si>
  <si>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</si>
  <si>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</si>
  <si>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</si>
  <si>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</si>
  <si>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</si>
  <si>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</si>
  <si>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</si>
  <si>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</si>
  <si>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</si>
  <si>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</si>
  <si>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</si>
  <si>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</si>
  <si>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</si>
  <si>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</si>
  <si>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</si>
  <si>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</si>
  <si>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</si>
  <si>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</si>
  <si>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</si>
  <si>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</si>
  <si>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</si>
  <si>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</si>
  <si>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</si>
  <si>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</si>
  <si>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</si>
  <si>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</si>
  <si>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</si>
  <si>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</si>
  <si>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</si>
  <si>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</si>
  <si>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</si>
  <si>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</si>
  <si>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</si>
  <si>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</si>
  <si>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</si>
  <si>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</si>
  <si>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</si>
  <si>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</si>
  <si>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</si>
  <si>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</si>
  <si>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</si>
  <si>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</si>
  <si>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</si>
  <si>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</si>
  <si>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</si>
  <si>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</si>
  <si>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</si>
  <si>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</si>
  <si>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</si>
  <si>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</si>
  <si>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</si>
  <si>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</si>
  <si>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</si>
  <si>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</si>
  <si>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</si>
  <si>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</si>
  <si>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</si>
  <si>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</si>
  <si>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</si>
  <si>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</si>
  <si>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</si>
  <si>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</si>
  <si>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</si>
  <si>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</si>
  <si>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</si>
  <si>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</si>
  <si>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</si>
  <si>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</si>
  <si>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</si>
  <si>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</si>
  <si>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</si>
  <si>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</si>
  <si>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</si>
  <si>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</si>
  <si>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</si>
  <si>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</si>
  <si>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</si>
  <si>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</si>
  <si>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</si>
  <si>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</si>
  <si>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</si>
  <si>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</si>
  <si>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</si>
  <si>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</si>
  <si>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</si>
  <si>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</si>
  <si>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</si>
  <si>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</si>
  <si>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</si>
  <si>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</si>
  <si>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</si>
  <si>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</si>
  <si>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</si>
  <si>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</si>
  <si>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</si>
  <si>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</si>
  <si>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</si>
  <si>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</si>
  <si>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</si>
  <si>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</si>
  <si>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</si>
  <si>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</si>
  <si>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</si>
  <si>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</si>
  <si>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</si>
  <si>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</si>
  <si>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</si>
  <si>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</si>
  <si>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</si>
  <si>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</si>
  <si>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</si>
  <si>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</si>
  <si>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</si>
  <si>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</si>
  <si>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</si>
  <si>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</si>
  <si>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</si>
  <si>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</si>
  <si>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</si>
  <si>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</si>
  <si>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</si>
  <si>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</si>
  <si>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</si>
  <si>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</si>
  <si>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</si>
  <si>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</si>
  <si>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</si>
  <si>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</si>
  <si>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</si>
  <si>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</si>
  <si>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</si>
  <si>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</si>
  <si>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</si>
  <si>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</si>
  <si>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</si>
  <si>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</si>
  <si>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</si>
  <si>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</si>
  <si>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</si>
  <si>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</si>
  <si>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</si>
  <si>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</si>
  <si>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</si>
  <si>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</si>
  <si>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</si>
  <si>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</si>
  <si>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</si>
  <si>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</si>
  <si>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</si>
  <si>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</si>
  <si>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</si>
  <si>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</si>
  <si>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</si>
  <si>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</si>
  <si>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</si>
  <si>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</si>
  <si>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</si>
  <si>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</si>
  <si>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</si>
  <si>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</si>
  <si>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</si>
  <si>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</si>
  <si>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</si>
  <si>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</si>
  <si>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</si>
  <si>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</si>
  <si>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</si>
  <si>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</si>
  <si>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</si>
  <si>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</si>
  <si>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</si>
  <si>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</si>
  <si>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</si>
  <si>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</si>
  <si>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</si>
  <si>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</si>
  <si>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</si>
  <si>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</si>
  <si>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</si>
  <si>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</si>
  <si>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</si>
  <si>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</si>
  <si>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</si>
  <si>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</si>
  <si>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</si>
  <si>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</si>
  <si>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</si>
  <si>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</si>
  <si>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</si>
  <si>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</si>
  <si>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</si>
  <si>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</si>
  <si>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</si>
  <si>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</si>
  <si>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</si>
  <si>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</si>
  <si>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</si>
  <si>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</si>
  <si>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</si>
  <si>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</si>
  <si>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</si>
  <si>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</si>
  <si>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</si>
  <si>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</si>
  <si>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</si>
  <si>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</si>
  <si>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</si>
  <si>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</si>
  <si>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</si>
  <si>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</si>
  <si>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</si>
  <si>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</si>
  <si>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</si>
  <si>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</si>
  <si>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</si>
  <si>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</si>
  <si>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</si>
  <si>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</si>
  <si>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</si>
  <si>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</si>
  <si>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</si>
  <si>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</si>
  <si>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</si>
  <si>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</si>
  <si>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</si>
  <si>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</si>
  <si>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</si>
  <si>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</si>
  <si>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</si>
  <si>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</si>
  <si>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</si>
  <si>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</si>
  <si>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</si>
  <si>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</si>
  <si>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</si>
  <si>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</si>
  <si>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</si>
  <si>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</si>
  <si>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</si>
  <si>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</si>
  <si>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</si>
  <si>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</si>
  <si>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</si>
  <si>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</si>
  <si>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</si>
  <si>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</si>
  <si>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</si>
  <si>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</si>
  <si>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</si>
  <si>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</si>
  <si>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</si>
  <si>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</si>
  <si>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</si>
  <si>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</si>
  <si>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</si>
  <si>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</si>
  <si>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</si>
  <si>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</si>
  <si>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</si>
  <si>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</si>
  <si>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</si>
  <si>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</si>
  <si>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</si>
  <si>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</si>
  <si>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</si>
  <si>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</si>
  <si>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</si>
  <si>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</si>
  <si>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</si>
  <si>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</si>
  <si>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</si>
  <si>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</si>
  <si>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</si>
  <si>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</si>
  <si>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</si>
  <si>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</si>
  <si>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</si>
  <si>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</si>
  <si>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</si>
  <si>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</si>
  <si>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</si>
  <si>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</si>
  <si>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</si>
  <si>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</si>
  <si>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</si>
  <si>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</si>
  <si>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</si>
  <si>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</si>
  <si>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</si>
  <si>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</si>
  <si>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</si>
  <si>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</si>
  <si>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</si>
  <si>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</si>
  <si>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</si>
  <si>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</si>
  <si>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</si>
  <si>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</si>
  <si>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</si>
  <si>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</si>
  <si>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</si>
  <si>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</si>
  <si>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</si>
  <si>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</si>
  <si>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</si>
  <si>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</si>
  <si>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</si>
  <si>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</si>
  <si>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</si>
  <si>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</si>
  <si>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</si>
  <si>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</si>
  <si>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</si>
  <si>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</si>
  <si>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</si>
  <si>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</si>
  <si>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</si>
  <si>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</si>
  <si>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</si>
  <si>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</si>
  <si>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</si>
  <si>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</si>
  <si>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</si>
  <si>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</si>
  <si>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</si>
  <si>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</si>
  <si>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</si>
  <si>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</si>
  <si>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</si>
  <si>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</si>
  <si>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</si>
  <si>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</si>
  <si>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</si>
  <si>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</si>
  <si>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</si>
  <si>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</si>
  <si>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</si>
  <si>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</si>
  <si>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</si>
  <si>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</si>
  <si>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</si>
  <si>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</si>
  <si>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</si>
  <si>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</si>
  <si>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</si>
  <si>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</si>
  <si>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</si>
  <si>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</si>
  <si>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</si>
  <si>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</si>
  <si>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</si>
  <si>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</si>
  <si>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</si>
  <si>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</si>
  <si>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</si>
  <si>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</si>
  <si>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</si>
  <si>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</si>
  <si>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</si>
  <si>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</si>
  <si>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</si>
  <si>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</si>
  <si>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</si>
  <si>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</si>
  <si>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</si>
  <si>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</si>
  <si>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</si>
  <si>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</si>
  <si>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</si>
  <si>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</si>
  <si>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</si>
  <si>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</si>
  <si>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</si>
  <si>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</si>
  <si>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</si>
  <si>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</si>
  <si>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</si>
  <si>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</si>
  <si>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</si>
  <si>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</si>
  <si>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</si>
  <si>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</si>
  <si>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</si>
  <si>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</si>
  <si>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</si>
  <si>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</si>
  <si>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</si>
  <si>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</si>
  <si>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</si>
  <si>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</si>
  <si>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</si>
  <si>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</si>
  <si>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</si>
  <si>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</si>
  <si>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</si>
  <si>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</si>
  <si>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</si>
  <si>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</si>
  <si>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</si>
  <si>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</si>
  <si>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</si>
  <si>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</si>
  <si>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</si>
  <si>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</si>
  <si>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</si>
  <si>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</si>
  <si>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</si>
  <si>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</si>
  <si>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</si>
  <si>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</si>
  <si>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</si>
  <si>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</si>
  <si>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</si>
  <si>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</si>
  <si>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</si>
  <si>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</si>
  <si>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</si>
  <si>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</si>
  <si>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</si>
  <si>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</si>
  <si>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</si>
  <si>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</si>
  <si>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</si>
  <si>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</si>
  <si>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</si>
  <si>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</si>
  <si>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</si>
  <si>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</si>
  <si>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</si>
  <si>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</si>
  <si>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</si>
  <si>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</si>
  <si>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</si>
  <si>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</si>
  <si>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</si>
  <si>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</si>
  <si>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</si>
  <si>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</si>
  <si>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</si>
  <si>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</si>
  <si>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</si>
  <si>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</si>
  <si>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</si>
  <si>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</si>
  <si>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</si>
  <si>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</si>
  <si>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</si>
  <si>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</si>
  <si>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</si>
  <si>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</si>
  <si>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</si>
  <si>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</si>
  <si>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</si>
  <si>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</si>
  <si>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</si>
  <si>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</si>
  <si>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</si>
  <si>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</si>
  <si>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</si>
  <si>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</si>
  <si>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</si>
  <si>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</si>
  <si>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</si>
  <si>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</si>
  <si>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</si>
  <si>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</si>
  <si>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</si>
  <si>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</si>
  <si>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</si>
  <si>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</si>
  <si>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</si>
  <si>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</si>
  <si>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</si>
  <si>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</si>
  <si>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</si>
  <si>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</si>
  <si>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</si>
  <si>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</si>
  <si>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</si>
  <si>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</si>
  <si>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</si>
  <si>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</si>
  <si>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</si>
  <si>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</si>
  <si>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</si>
  <si>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</si>
  <si>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</si>
  <si>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</si>
  <si>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</si>
  <si>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</si>
  <si>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</si>
  <si>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</si>
  <si>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</si>
  <si>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</si>
  <si>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</si>
  <si>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</si>
  <si>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</si>
  <si>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</si>
  <si>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</si>
  <si>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</si>
  <si>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</si>
  <si>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</si>
  <si>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</si>
  <si>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</si>
  <si>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</si>
  <si>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</si>
  <si>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</si>
  <si>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</si>
  <si>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</si>
  <si>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</si>
  <si>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</si>
  <si>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</si>
  <si>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</si>
  <si>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</si>
  <si>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</si>
  <si>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</si>
  <si>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</si>
  <si>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</si>
  <si>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</si>
  <si>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</si>
  <si>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</si>
  <si>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</si>
  <si>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</si>
  <si>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</si>
  <si>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</si>
  <si>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</si>
  <si>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</si>
  <si>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</si>
  <si>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</si>
  <si>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</si>
  <si>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</si>
  <si>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</si>
  <si>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</si>
  <si>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</si>
  <si>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</si>
  <si>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</si>
  <si>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</si>
  <si>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</si>
  <si>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</si>
  <si>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</si>
  <si>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</si>
  <si>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</si>
  <si>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</si>
  <si>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</si>
  <si>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</si>
  <si>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</si>
  <si>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</si>
  <si>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</si>
  <si>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</si>
  <si>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</si>
  <si>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</si>
  <si>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</si>
  <si>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</si>
  <si>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</si>
  <si>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</si>
  <si>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</si>
  <si>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</si>
  <si>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</si>
  <si>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</si>
  <si>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</si>
  <si>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</si>
  <si>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</si>
  <si>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</si>
  <si>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</si>
  <si>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</si>
  <si>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</si>
  <si>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</si>
  <si>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</si>
  <si>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</si>
  <si>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</si>
  <si>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</si>
  <si>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</si>
  <si>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</si>
  <si>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</si>
  <si>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</si>
  <si>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</si>
  <si>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</si>
  <si>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</si>
  <si>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</si>
  <si>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</si>
  <si>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</si>
  <si>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</si>
  <si>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</si>
  <si>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</si>
  <si>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</si>
  <si>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</si>
  <si>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</si>
  <si>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</si>
  <si>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</si>
  <si>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</si>
  <si>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</si>
  <si>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</si>
  <si>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</si>
  <si>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</si>
  <si>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</si>
  <si>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</si>
  <si>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</si>
  <si>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</si>
  <si>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</si>
  <si>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</si>
  <si>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</si>
  <si>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</si>
  <si>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</si>
  <si>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</si>
  <si>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</si>
  <si>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</si>
  <si>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</si>
  <si>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</si>
  <si>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</si>
  <si>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</si>
  <si>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</si>
  <si>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</si>
  <si>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</si>
  <si>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</si>
  <si>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</si>
  <si>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</si>
  <si>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</si>
  <si>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</si>
  <si>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</si>
  <si>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</si>
  <si>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</si>
  <si>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</si>
  <si>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</si>
  <si>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</si>
  <si>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</si>
  <si>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</si>
  <si>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</si>
  <si>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</si>
  <si>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</si>
  <si>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</si>
  <si>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</si>
  <si>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</si>
  <si>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</si>
  <si>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</si>
  <si>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</si>
  <si>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</si>
  <si>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</si>
  <si>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</si>
  <si>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</si>
  <si>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</si>
  <si>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</si>
  <si>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</si>
  <si>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</si>
  <si>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</si>
  <si>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</si>
  <si>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</si>
  <si>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</si>
  <si>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</si>
  <si>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</si>
  <si>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</si>
  <si>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</si>
  <si>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</si>
  <si>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</si>
  <si>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</si>
  <si>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</si>
  <si>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</si>
  <si>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</si>
  <si>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</si>
  <si>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</si>
  <si>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</si>
  <si>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</si>
  <si>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</si>
  <si>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</si>
  <si>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</si>
  <si>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</si>
  <si>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</si>
  <si>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</si>
  <si>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</si>
  <si>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</si>
  <si>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</si>
  <si>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</si>
  <si>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</si>
  <si>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</si>
  <si>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</si>
  <si>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</si>
  <si>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</si>
  <si>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</si>
  <si>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</si>
  <si>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</si>
  <si>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</si>
  <si>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</si>
  <si>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</si>
  <si>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</si>
  <si>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</si>
  <si>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</si>
  <si>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</si>
  <si>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</si>
  <si>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</si>
  <si>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</si>
  <si>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</si>
  <si>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</si>
  <si>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</si>
  <si>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</si>
  <si>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</si>
  <si>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</si>
  <si>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</si>
  <si>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</si>
  <si>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</si>
  <si>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</si>
  <si>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</si>
  <si>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</si>
  <si>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</si>
  <si>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</si>
  <si>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</si>
  <si>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</si>
  <si>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</si>
  <si>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</si>
  <si>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</si>
  <si>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</si>
  <si>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</si>
  <si>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</si>
  <si>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</si>
  <si>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</si>
  <si>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</si>
  <si>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</si>
  <si>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</si>
  <si>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</si>
  <si>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</si>
  <si>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</si>
  <si>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</si>
  <si>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</si>
  <si>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</si>
  <si>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</si>
  <si>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</si>
  <si>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</si>
  <si>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</si>
  <si>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</si>
  <si>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</si>
  <si>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</si>
  <si>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</si>
  <si>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</si>
  <si>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</si>
  <si>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</si>
  <si>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</si>
  <si>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</si>
  <si>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</si>
  <si>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</si>
  <si>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</si>
  <si>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</si>
  <si>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</si>
  <si>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</si>
  <si>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</si>
  <si>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</si>
  <si>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</si>
  <si>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</si>
  <si>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</si>
  <si>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</si>
  <si>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</si>
  <si>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</si>
  <si>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</si>
  <si>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</si>
  <si>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</si>
  <si>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</si>
  <si>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</si>
  <si>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</si>
  <si>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</si>
  <si>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</si>
  <si>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</si>
  <si>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</si>
  <si>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</si>
  <si>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</si>
  <si>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</si>
  <si>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</si>
  <si>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</si>
  <si>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</si>
  <si>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</si>
  <si>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</si>
  <si>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</si>
  <si>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</si>
  <si>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</si>
  <si>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</si>
  <si>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</si>
  <si>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</si>
  <si>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</si>
  <si>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</si>
  <si>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</si>
  <si>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</si>
  <si>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</si>
  <si>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</si>
  <si>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</si>
  <si>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</si>
  <si>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</si>
  <si>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</si>
  <si>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</si>
  <si>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</si>
  <si>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</si>
  <si>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</si>
  <si>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</si>
  <si>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</si>
  <si>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</si>
  <si>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</si>
  <si>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</si>
  <si>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</si>
  <si>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</si>
  <si>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</si>
  <si>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</si>
  <si>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</si>
  <si>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</si>
  <si>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</si>
  <si>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</si>
  <si>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</si>
  <si>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</si>
  <si>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</si>
  <si>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</si>
  <si>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</si>
  <si>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</si>
  <si>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</si>
  <si>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</si>
  <si>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</si>
  <si>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</si>
  <si>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</si>
  <si>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</si>
  <si>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</si>
  <si>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</si>
  <si>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</si>
  <si>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</si>
  <si>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</si>
  <si>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</si>
  <si>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</si>
  <si>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</si>
  <si>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</si>
  <si>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</si>
  <si>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</si>
  <si>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</si>
  <si>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</si>
  <si>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</si>
  <si>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</si>
  <si>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</si>
  <si>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</si>
  <si>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</si>
  <si>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</si>
  <si>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</si>
  <si>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</si>
  <si>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</si>
  <si>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</si>
  <si>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</si>
  <si>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</si>
  <si>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</si>
  <si>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</si>
  <si>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</si>
  <si>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</si>
  <si>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</si>
  <si>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</si>
  <si>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</si>
  <si>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</si>
  <si>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</si>
  <si>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</si>
  <si>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</si>
  <si>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</si>
  <si>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</si>
  <si>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</si>
  <si>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</si>
  <si>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</si>
  <si>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</si>
  <si>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</si>
  <si>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</si>
  <si>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</si>
  <si>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</si>
  <si>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</si>
  <si>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</si>
  <si>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</si>
  <si>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</si>
  <si>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</si>
  <si>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</si>
  <si>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</si>
  <si>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</si>
  <si>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</si>
  <si>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</si>
  <si>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</si>
  <si>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</si>
  <si>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</si>
  <si>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</si>
  <si>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</si>
  <si>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</si>
  <si>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</si>
  <si>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</si>
  <si>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</si>
  <si>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</si>
  <si>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</si>
  <si>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</si>
  <si>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</si>
  <si>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</si>
  <si>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</si>
  <si>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</si>
  <si>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</si>
  <si>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</si>
  <si>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</si>
  <si>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</si>
  <si>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</si>
  <si>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</si>
  <si>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</si>
  <si>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</si>
  <si>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</si>
  <si>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</si>
  <si>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</si>
  <si>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</si>
  <si>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</si>
  <si>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</si>
  <si>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</si>
  <si>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</si>
  <si>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</si>
  <si>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</si>
  <si>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</si>
  <si>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</si>
  <si>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</si>
  <si>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</si>
  <si>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</si>
  <si>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</si>
  <si>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</si>
  <si>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</si>
  <si>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</si>
  <si>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</si>
  <si>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</si>
  <si>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</si>
  <si>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</si>
  <si>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</si>
  <si>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</si>
  <si>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</si>
  <si>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</si>
  <si>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</si>
  <si>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</si>
  <si>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</si>
  <si>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</si>
  <si>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</si>
  <si>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</si>
  <si>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</si>
  <si>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</si>
  <si>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</si>
  <si>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</si>
  <si>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</si>
  <si>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</si>
  <si>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</si>
  <si>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</si>
  <si>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</si>
  <si>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</si>
  <si>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</si>
  <si>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</si>
  <si>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</si>
  <si>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</si>
  <si>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</si>
  <si>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</si>
  <si>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</si>
  <si>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</si>
  <si>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</si>
  <si>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</si>
  <si>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</si>
  <si>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</si>
  <si>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</si>
  <si>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</si>
  <si>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</si>
  <si>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</si>
  <si>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</si>
  <si>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</si>
  <si>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</si>
  <si>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</si>
  <si>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</si>
  <si>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</si>
  <si>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</si>
  <si>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</si>
  <si>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</si>
  <si>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</si>
  <si>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</si>
  <si>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</si>
  <si>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</si>
  <si>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</si>
  <si>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</si>
  <si>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</si>
  <si>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</si>
  <si>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</si>
  <si>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</si>
  <si>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</si>
  <si>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</si>
  <si>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</si>
  <si>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</si>
  <si>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</si>
  <si>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</si>
  <si>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</si>
  <si>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</si>
  <si>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</si>
  <si>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</si>
  <si>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</si>
  <si>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</si>
  <si>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</si>
  <si>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</si>
  <si>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</si>
  <si>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</si>
  <si>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</si>
  <si>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</si>
  <si>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</si>
  <si>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</si>
  <si>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</si>
  <si>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</si>
  <si>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</si>
  <si>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</si>
  <si>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</si>
  <si>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</si>
  <si>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</si>
  <si>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</si>
  <si>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</si>
  <si>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</si>
  <si>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</si>
  <si>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</si>
  <si>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</si>
  <si>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</si>
  <si>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</si>
  <si>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</si>
  <si>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</si>
  <si>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</si>
  <si>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</si>
  <si>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</si>
  <si>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</si>
  <si>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</si>
  <si>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</si>
  <si>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</si>
  <si>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</si>
  <si>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</si>
  <si>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</si>
  <si>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</si>
  <si>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</si>
  <si>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</si>
  <si>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</si>
  <si>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</si>
  <si>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</si>
  <si>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</si>
  <si>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</si>
  <si>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</si>
  <si>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</si>
  <si>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</si>
  <si>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</si>
  <si>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</si>
  <si>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</si>
  <si>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</si>
  <si>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</si>
  <si>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</si>
  <si>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</si>
  <si>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</si>
  <si>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</si>
  <si>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</si>
  <si>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</si>
  <si>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</si>
  <si>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</si>
  <si>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</si>
  <si>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</si>
  <si>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</si>
  <si>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</si>
  <si>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</si>
  <si>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</si>
  <si>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</si>
  <si>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</si>
  <si>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</si>
  <si>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</si>
  <si>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</si>
  <si>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</si>
  <si>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</si>
  <si>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</si>
  <si>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</si>
  <si>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</si>
  <si>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</si>
  <si>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</si>
  <si>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</si>
  <si>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</si>
  <si>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</si>
  <si>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</si>
  <si>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</si>
  <si>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</si>
  <si>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</si>
  <si>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</si>
  <si>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</si>
  <si>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</si>
  <si>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</si>
  <si>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</si>
  <si>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</si>
  <si>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</si>
  <si>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</si>
  <si>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</si>
  <si>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</si>
  <si>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</si>
  <si>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</si>
  <si>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</si>
  <si>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</si>
  <si>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</si>
  <si>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</si>
  <si>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</si>
  <si>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</si>
  <si>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</si>
  <si>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</si>
  <si>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</si>
  <si>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</si>
  <si>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</si>
  <si>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</si>
  <si>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</si>
  <si>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</si>
  <si>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</si>
  <si>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</si>
  <si>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</si>
  <si>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</si>
  <si>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</si>
  <si>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</si>
  <si>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</si>
  <si>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</si>
  <si>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</si>
  <si>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</si>
  <si>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</si>
  <si>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</si>
  <si>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</si>
  <si>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</si>
  <si>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</si>
  <si>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</si>
  <si>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</si>
  <si>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</si>
  <si>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</si>
  <si>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</si>
  <si>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</si>
  <si>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</si>
  <si>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</si>
  <si>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</si>
  <si>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</si>
  <si>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</si>
  <si>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</si>
  <si>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</si>
  <si>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</si>
  <si>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</si>
  <si>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</si>
  <si>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</si>
  <si>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</si>
  <si>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</si>
  <si>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</si>
  <si>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</si>
  <si>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</si>
  <si>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</si>
  <si>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</si>
  <si>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</si>
  <si>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</si>
  <si>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</si>
  <si>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</si>
  <si>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</si>
  <si>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</si>
  <si>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</si>
  <si>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</si>
  <si>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</si>
  <si>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</si>
  <si>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</si>
  <si>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</si>
  <si>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</si>
  <si>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</si>
  <si>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</si>
  <si>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</si>
  <si>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</si>
  <si>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</si>
  <si>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</si>
  <si>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</si>
  <si>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</si>
  <si>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</si>
  <si>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</si>
  <si>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</si>
  <si>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</si>
  <si>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</si>
  <si>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</si>
  <si>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</si>
  <si>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</si>
  <si>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</si>
  <si>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</si>
  <si>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</si>
  <si>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</si>
  <si>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</si>
  <si>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</si>
  <si>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</si>
  <si>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</si>
  <si>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</si>
  <si>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</si>
  <si>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</si>
  <si>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</si>
  <si>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</si>
  <si>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</si>
  <si>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</si>
  <si>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</si>
  <si>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</si>
  <si>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</si>
  <si>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</si>
  <si>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</si>
  <si>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</si>
  <si>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</si>
  <si>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</si>
  <si>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</si>
  <si>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</si>
  <si>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</si>
  <si>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</si>
  <si>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</si>
  <si>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</si>
  <si>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</si>
  <si>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</si>
  <si>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</si>
  <si>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</si>
  <si>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</si>
  <si>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</si>
  <si>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</si>
  <si>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</si>
  <si>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</si>
  <si>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</si>
  <si>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</si>
  <si>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</si>
  <si>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</si>
  <si>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</si>
  <si>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</si>
  <si>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</si>
  <si>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</si>
  <si>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</si>
  <si>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</si>
  <si>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</si>
  <si>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</si>
  <si>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</si>
  <si>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</si>
  <si>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</si>
  <si>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</si>
  <si>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</si>
  <si>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</si>
  <si>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</si>
  <si>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</si>
  <si>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</si>
  <si>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</si>
  <si>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</si>
  <si>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</si>
  <si>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</si>
  <si>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</si>
  <si>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</si>
  <si>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</si>
  <si>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</si>
  <si>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</si>
  <si>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</si>
  <si>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</si>
  <si>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</si>
  <si>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</si>
  <si>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</si>
  <si>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</si>
  <si>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</si>
  <si>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</si>
  <si>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</si>
  <si>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</si>
  <si>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</si>
  <si>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</si>
  <si>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</si>
  <si>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</si>
  <si>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</si>
  <si>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</si>
  <si>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</si>
  <si>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</si>
  <si>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</si>
  <si>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</si>
  <si>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</si>
  <si>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</si>
  <si>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</si>
  <si>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</si>
  <si>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</si>
  <si>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</si>
  <si>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</si>
  <si>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</si>
  <si>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</si>
  <si>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</si>
  <si>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</si>
  <si>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</si>
  <si>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</si>
  <si>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</si>
  <si>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</si>
  <si>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</si>
  <si>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</si>
  <si>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</si>
  <si>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</si>
  <si>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</si>
  <si>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</si>
  <si>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</si>
  <si>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</si>
  <si>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</si>
  <si>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</si>
  <si>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</si>
  <si>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</si>
  <si>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</si>
  <si>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</si>
  <si>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</si>
  <si>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</si>
  <si>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</si>
  <si>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</si>
  <si>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</si>
  <si>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</si>
  <si>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</si>
  <si>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</si>
  <si>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</si>
  <si>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</si>
  <si>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</si>
  <si>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</si>
  <si>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</si>
  <si>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</si>
  <si>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</si>
  <si>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</si>
  <si>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</si>
  <si>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</si>
  <si>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</si>
  <si>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</si>
  <si>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</si>
  <si>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</si>
  <si>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</si>
  <si>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</si>
  <si>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</si>
  <si>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</si>
  <si>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</si>
  <si>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</si>
  <si>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</si>
  <si>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</si>
  <si>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</si>
  <si>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</si>
  <si>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</si>
  <si>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</si>
  <si>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</si>
  <si>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</si>
  <si>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</si>
  <si>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</si>
  <si>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</si>
  <si>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</si>
  <si>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</si>
  <si>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</si>
  <si>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</si>
  <si>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</si>
  <si>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</si>
  <si>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</si>
  <si>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</si>
  <si>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</si>
  <si>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</si>
  <si>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</si>
  <si>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</si>
  <si>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</si>
  <si>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</si>
  <si>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</si>
  <si>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</si>
  <si>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</si>
  <si>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</si>
  <si>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</si>
  <si>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</si>
  <si>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</si>
  <si>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</si>
  <si>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</si>
  <si>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</si>
  <si>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</si>
  <si>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</si>
  <si>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</si>
  <si>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</si>
  <si>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</si>
  <si>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</si>
  <si>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</si>
  <si>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</si>
  <si>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</si>
  <si>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</si>
  <si>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</si>
  <si>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</si>
  <si>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</si>
  <si>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</si>
  <si>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</si>
  <si>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</si>
  <si>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</si>
  <si>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</si>
  <si>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</si>
  <si>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</si>
  <si>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</si>
  <si>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</si>
  <si>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</si>
  <si>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</si>
  <si>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</si>
  <si>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</si>
  <si>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</si>
  <si>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</si>
  <si>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</si>
  <si>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</si>
  <si>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</si>
  <si>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</si>
  <si>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</si>
  <si>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</si>
  <si>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</si>
  <si>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</si>
  <si>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</si>
  <si>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</si>
  <si>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</si>
  <si>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</si>
  <si>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</si>
  <si>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</si>
  <si>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</si>
  <si>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</si>
  <si>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</si>
  <si>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</si>
  <si>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</si>
  <si>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</si>
  <si>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</si>
  <si>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</si>
  <si>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</si>
  <si>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</si>
  <si>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</si>
  <si>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</si>
  <si>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</si>
  <si>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</si>
  <si>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</si>
  <si>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</si>
  <si>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</si>
  <si>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</si>
  <si>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</si>
  <si>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</si>
  <si>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</si>
  <si>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</si>
  <si>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</si>
  <si>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</si>
  <si>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</si>
  <si>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</si>
  <si>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</si>
  <si>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</si>
  <si>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</si>
  <si>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</si>
  <si>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</si>
  <si>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</si>
  <si>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</si>
  <si>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</si>
  <si>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</si>
  <si>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</si>
  <si>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</si>
  <si>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</si>
  <si>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</si>
  <si>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</si>
  <si>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</si>
  <si>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</si>
  <si>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</si>
  <si>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</si>
  <si>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</si>
  <si>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</si>
  <si>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</si>
  <si>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</si>
  <si>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</si>
  <si>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</si>
  <si>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</si>
  <si>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</si>
  <si>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</si>
  <si>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</si>
  <si>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</si>
  <si>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</si>
  <si>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</si>
  <si>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</si>
  <si>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</si>
  <si>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</si>
  <si>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</si>
  <si>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</si>
  <si>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</si>
  <si>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</si>
  <si>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</si>
  <si>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</si>
  <si>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</si>
  <si>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</si>
  <si>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</si>
  <si>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</si>
  <si>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</si>
  <si>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</si>
  <si>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</si>
  <si>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</si>
  <si>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</si>
  <si>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</si>
  <si>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</si>
  <si>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</si>
  <si>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</si>
  <si>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</si>
  <si>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</si>
  <si>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</si>
  <si>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</si>
  <si>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</si>
  <si>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</si>
  <si>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</si>
  <si>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</si>
  <si>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</si>
  <si>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</si>
  <si>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</si>
  <si>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</si>
  <si>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</si>
  <si>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</si>
  <si>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</si>
  <si>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</si>
  <si>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</si>
  <si>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</si>
  <si>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</si>
  <si>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</si>
  <si>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</si>
  <si>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</si>
  <si>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</si>
  <si>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</si>
  <si>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</si>
  <si>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</si>
  <si>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</si>
  <si>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</si>
  <si>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</si>
  <si>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</si>
  <si>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</si>
  <si>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</si>
  <si>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</si>
  <si>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</si>
  <si>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</si>
  <si>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</si>
  <si>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</si>
  <si>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</si>
  <si>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</si>
  <si>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</si>
  <si>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</si>
  <si>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</si>
  <si>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</si>
  <si>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</si>
  <si>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</si>
  <si>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</si>
  <si>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</si>
  <si>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</si>
  <si>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</si>
  <si>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</si>
  <si>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</si>
  <si>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</si>
  <si>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</si>
  <si>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</si>
  <si>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</si>
  <si>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</si>
  <si>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</si>
  <si>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</si>
  <si>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</si>
  <si>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</si>
  <si>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</si>
  <si>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</si>
  <si>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</si>
  <si>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</si>
  <si>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</si>
  <si>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</si>
  <si>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</si>
  <si>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</si>
  <si>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</si>
  <si>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</si>
  <si>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</si>
  <si>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</si>
  <si>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</si>
  <si>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</si>
  <si>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</si>
  <si>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</si>
  <si>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</si>
  <si>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</si>
  <si>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</si>
  <si>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</si>
  <si>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</si>
  <si>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</si>
  <si>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</si>
  <si>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</si>
  <si>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</si>
  <si>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</si>
  <si>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</si>
  <si>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</si>
  <si>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</si>
  <si>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</si>
  <si>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</si>
  <si>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</si>
  <si>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</si>
  <si>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</si>
  <si>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</si>
  <si>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</si>
  <si>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</si>
  <si>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</si>
  <si>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</si>
  <si>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</si>
  <si>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</si>
  <si>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</si>
  <si>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</si>
  <si>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</si>
  <si>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</si>
  <si>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</si>
  <si>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</si>
  <si>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</si>
  <si>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</si>
  <si>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</si>
  <si>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</si>
  <si>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</si>
  <si>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</si>
  <si>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</si>
  <si>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</si>
  <si>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</si>
  <si>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</si>
  <si>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</si>
  <si>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</si>
  <si>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</si>
  <si>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</si>
  <si>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</si>
  <si>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</si>
  <si>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</si>
  <si>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</si>
  <si>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</si>
  <si>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</si>
  <si>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</si>
  <si>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</si>
  <si>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</si>
  <si>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</si>
  <si>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</si>
  <si>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</si>
  <si>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</si>
  <si>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</si>
  <si>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</si>
  <si>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</si>
  <si>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</si>
  <si>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</si>
  <si>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</si>
  <si>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</si>
  <si>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</si>
  <si>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</si>
  <si>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</si>
  <si>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</si>
  <si>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</si>
  <si>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</si>
  <si>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</si>
  <si>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</si>
  <si>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</si>
  <si>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</si>
  <si>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</si>
  <si>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</si>
  <si>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</si>
  <si>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</si>
  <si>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</si>
  <si>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</si>
  <si>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</si>
  <si>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</si>
  <si>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</si>
  <si>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</si>
  <si>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</si>
  <si>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</si>
  <si>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</si>
  <si>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</si>
  <si>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</si>
  <si>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</si>
  <si>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</si>
  <si>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</si>
  <si>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</si>
  <si>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</si>
  <si>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</si>
  <si>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</si>
  <si>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</si>
  <si>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</si>
  <si>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</si>
  <si>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</si>
  <si>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</si>
  <si>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</si>
  <si>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</si>
  <si>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</si>
  <si>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</si>
  <si>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</si>
  <si>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</si>
  <si>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</si>
  <si>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</si>
  <si>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</si>
  <si>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</si>
  <si>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</si>
  <si>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</si>
  <si>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</si>
  <si>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</si>
  <si>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</si>
  <si>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</si>
  <si>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</si>
  <si>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</si>
  <si>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</si>
  <si>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</si>
  <si>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</si>
  <si>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</si>
  <si>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</si>
  <si>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</si>
  <si>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</si>
  <si>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</si>
  <si>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</si>
  <si>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</si>
  <si>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</si>
  <si>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</si>
  <si>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</si>
  <si>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</si>
  <si>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</si>
  <si>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</si>
  <si>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</si>
  <si>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</si>
  <si>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</si>
  <si>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</si>
  <si>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</si>
  <si>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</si>
  <si>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</si>
  <si>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</si>
  <si>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</si>
  <si>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</si>
  <si>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</si>
  <si>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</si>
  <si>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</si>
  <si>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</si>
  <si>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</si>
  <si>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</si>
  <si>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</si>
  <si>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</si>
  <si>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</si>
  <si>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</si>
  <si>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</si>
  <si>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</si>
  <si>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</si>
  <si>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</si>
  <si>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</si>
  <si>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</si>
  <si>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</si>
  <si>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</si>
  <si>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</si>
  <si>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</si>
  <si>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</si>
  <si>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</si>
  <si>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</si>
  <si>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</si>
  <si>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</si>
  <si>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</si>
  <si>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</si>
  <si>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</si>
  <si>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</si>
  <si>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</si>
  <si>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</si>
  <si>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</si>
  <si>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</si>
  <si>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</si>
  <si>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</si>
  <si>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</si>
  <si>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</si>
  <si>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</si>
  <si>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</si>
  <si>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</si>
  <si>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</si>
  <si>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</si>
  <si>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</si>
  <si>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</si>
  <si>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</si>
  <si>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</si>
  <si>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</si>
  <si>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</si>
  <si>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</si>
  <si>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</si>
  <si>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</si>
  <si>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</si>
  <si>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</si>
  <si>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</si>
  <si>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</si>
  <si>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</si>
  <si>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</si>
  <si>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</si>
  <si>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</si>
  <si>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</si>
  <si>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</si>
  <si>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</si>
  <si>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</si>
  <si>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</si>
  <si>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</si>
  <si>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</si>
  <si>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</si>
  <si>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</si>
  <si>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</si>
  <si>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</si>
  <si>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</si>
  <si>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</si>
  <si>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</si>
  <si>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</si>
  <si>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</si>
  <si>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</si>
  <si>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</si>
  <si>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</si>
  <si>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</si>
  <si>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</si>
  <si>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</si>
  <si>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</si>
  <si>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</si>
  <si>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</si>
  <si>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</si>
  <si>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</si>
  <si>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</si>
  <si>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</si>
  <si>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</si>
  <si>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</si>
  <si>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</si>
  <si>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</si>
  <si>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</si>
  <si>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</si>
  <si>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</si>
  <si>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</si>
  <si>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</si>
  <si>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</si>
  <si>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</si>
  <si>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</si>
  <si>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</si>
  <si>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</si>
  <si>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</si>
  <si>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</si>
  <si>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</si>
  <si>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</si>
  <si>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</si>
  <si>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</si>
  <si>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</si>
  <si>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</si>
  <si>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</si>
  <si>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</si>
  <si>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</si>
  <si>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</si>
  <si>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</si>
  <si>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</si>
  <si>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</si>
  <si>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</si>
  <si>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</si>
  <si>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</si>
  <si>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</si>
  <si>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</si>
  <si>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</si>
  <si>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</si>
  <si>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</si>
  <si>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</si>
  <si>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</si>
  <si>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</si>
  <si>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</si>
  <si>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</si>
  <si>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</si>
  <si>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</si>
  <si>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</si>
  <si>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</si>
  <si>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</si>
  <si>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</si>
  <si>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</si>
  <si>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</si>
  <si>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</si>
  <si>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</si>
  <si>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</si>
  <si>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</si>
  <si>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</si>
  <si>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</si>
  <si>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</si>
  <si>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</si>
  <si>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</si>
  <si>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</si>
  <si>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</si>
  <si>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</si>
  <si>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</si>
  <si>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</si>
  <si>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</si>
  <si>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</si>
  <si>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</si>
  <si>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</si>
  <si>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</si>
  <si>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</si>
  <si>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</si>
  <si>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</si>
  <si>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</si>
  <si>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</si>
  <si>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</si>
  <si>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</si>
  <si>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</si>
  <si>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</si>
  <si>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</si>
  <si>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</si>
  <si>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</si>
  <si>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</si>
  <si>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</si>
  <si>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</si>
  <si>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</si>
  <si>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</si>
  <si>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</si>
  <si>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</si>
  <si>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</si>
  <si>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</si>
  <si>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</si>
  <si>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</si>
  <si>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</si>
  <si>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</si>
  <si>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</si>
  <si>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</si>
  <si>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</si>
  <si>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</si>
  <si>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</si>
  <si>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</si>
  <si>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</si>
  <si>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</si>
  <si>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</si>
  <si>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</si>
  <si>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</si>
  <si>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</si>
  <si>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</si>
  <si>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</si>
  <si>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</si>
  <si>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</si>
  <si>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</si>
  <si>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</si>
  <si>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</si>
  <si>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</si>
  <si>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</si>
  <si>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</si>
  <si>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</si>
  <si>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</si>
  <si>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</si>
  <si>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</si>
  <si>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</si>
  <si>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</si>
  <si>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</si>
  <si>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</si>
  <si>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</si>
  <si>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</si>
  <si>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</si>
  <si>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</si>
  <si>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</si>
  <si>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</si>
  <si>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</si>
  <si>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</si>
  <si>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</si>
  <si>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</si>
  <si>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</si>
  <si>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</si>
  <si>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</si>
  <si>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</si>
  <si>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</si>
  <si>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</si>
  <si>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</si>
  <si>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</si>
  <si>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</si>
  <si>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</si>
  <si>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</si>
  <si>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</si>
  <si>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</si>
  <si>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</si>
  <si>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</si>
  <si>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</si>
  <si>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</si>
  <si>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</si>
  <si>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</si>
  <si>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</si>
  <si>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</si>
  <si>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</si>
  <si>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</si>
  <si>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</si>
  <si>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</si>
  <si>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</si>
  <si>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</si>
  <si>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</si>
  <si>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</si>
  <si>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</si>
  <si>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</si>
  <si>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</si>
  <si>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</si>
  <si>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</si>
  <si>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</si>
  <si>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</si>
  <si>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</si>
  <si>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</si>
  <si>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</si>
  <si>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</si>
  <si>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</si>
  <si>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</si>
  <si>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</si>
  <si>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</si>
  <si>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</si>
  <si>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</si>
  <si>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</si>
  <si>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</si>
  <si>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</si>
  <si>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</si>
  <si>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</si>
  <si>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</si>
  <si>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</si>
  <si>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</si>
  <si>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</si>
  <si>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</si>
  <si>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</si>
  <si>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</si>
  <si>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</si>
  <si>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</si>
  <si>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</si>
  <si>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</si>
  <si>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</si>
  <si>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</si>
  <si>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</si>
  <si>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</si>
  <si>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</si>
  <si>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</si>
  <si>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</si>
  <si>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</si>
  <si>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</si>
  <si>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</si>
  <si>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</si>
  <si>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</si>
  <si>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</si>
  <si>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</si>
  <si>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</si>
  <si>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</si>
  <si>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</si>
  <si>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</si>
  <si>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</si>
  <si>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</si>
  <si>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</si>
  <si>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</si>
  <si>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</si>
  <si>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</si>
  <si>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</si>
  <si>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</si>
  <si>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</si>
  <si>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</si>
  <si>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</si>
  <si>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</si>
  <si>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</si>
  <si>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</si>
  <si>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</si>
  <si>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</si>
  <si>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</si>
  <si>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</si>
  <si>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</si>
  <si>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</si>
  <si>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</si>
  <si>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</si>
  <si>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</si>
  <si>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</si>
  <si>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</si>
  <si>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</si>
  <si>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</si>
  <si>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</si>
  <si>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</si>
  <si>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</si>
  <si>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</si>
  <si>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</si>
  <si>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</si>
  <si>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</si>
  <si>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</si>
  <si>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</si>
  <si>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</si>
  <si>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</si>
  <si>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</si>
  <si>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</si>
  <si>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</si>
  <si>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</si>
  <si>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</si>
  <si>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</si>
  <si>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</si>
  <si>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</si>
  <si>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</si>
  <si>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</si>
  <si>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</si>
  <si>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</si>
  <si>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</si>
  <si>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</si>
  <si>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</si>
  <si>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</si>
  <si>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</si>
  <si>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</si>
  <si>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</si>
  <si>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</si>
  <si>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</si>
  <si>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</si>
  <si>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</si>
  <si>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</si>
  <si>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</si>
  <si>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</si>
  <si>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</si>
  <si>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</si>
  <si>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</si>
  <si>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</si>
  <si>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</si>
  <si>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</si>
  <si>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</si>
  <si>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</si>
  <si>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</si>
  <si>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</si>
  <si>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</si>
  <si>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</si>
  <si>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</si>
  <si>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</si>
  <si>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</si>
  <si>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</si>
  <si>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</si>
  <si>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</si>
  <si>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</si>
  <si>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</si>
  <si>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</si>
  <si>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</si>
  <si>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</si>
  <si>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</si>
  <si>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</si>
  <si>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</si>
  <si>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</si>
  <si>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</si>
  <si>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</si>
  <si>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</si>
  <si>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</si>
  <si>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</si>
  <si>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</si>
  <si>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</si>
  <si>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</si>
  <si>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</si>
  <si>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</si>
  <si>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</si>
  <si>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</si>
  <si>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</si>
  <si>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</si>
  <si>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</si>
  <si>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</si>
  <si>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</si>
  <si>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</si>
  <si>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</si>
  <si>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</si>
  <si>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</si>
  <si>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</si>
  <si>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</si>
  <si>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</si>
  <si>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</si>
  <si>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</si>
  <si>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</si>
  <si>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</si>
  <si>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</si>
  <si>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</si>
  <si>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</si>
  <si>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</si>
  <si>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</si>
  <si>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</si>
  <si>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</si>
  <si>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</si>
  <si>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</si>
  <si>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</si>
  <si>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</si>
  <si>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</si>
  <si>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</si>
  <si>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</si>
  <si>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</si>
  <si>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</si>
  <si>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</si>
  <si>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</si>
  <si>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</si>
  <si>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</si>
  <si>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</si>
  <si>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</si>
  <si>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</si>
  <si>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</si>
  <si>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</si>
  <si>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</si>
  <si>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</si>
  <si>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</si>
  <si>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</si>
  <si>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</si>
  <si>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</si>
  <si>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</si>
  <si>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</si>
  <si>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</si>
  <si>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</si>
  <si>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</si>
  <si>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</si>
  <si>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</si>
  <si>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</si>
  <si>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</si>
  <si>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</si>
  <si>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</si>
  <si>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</si>
  <si>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</si>
  <si>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</si>
  <si>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</si>
  <si>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</si>
  <si>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</si>
  <si>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</si>
  <si>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</si>
  <si>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</si>
  <si>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</si>
  <si>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</si>
  <si>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</si>
  <si>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</si>
  <si>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</si>
  <si>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</si>
  <si>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</si>
  <si>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</si>
  <si>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</si>
  <si>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</si>
  <si>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</si>
  <si>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</si>
  <si>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</si>
  <si>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</si>
  <si>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</si>
  <si>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</si>
  <si>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</si>
  <si>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</si>
  <si>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</si>
  <si>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</si>
  <si>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</si>
  <si>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</si>
  <si>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</si>
  <si>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</si>
  <si>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</si>
  <si>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</si>
  <si>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</si>
  <si>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</si>
  <si>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</si>
  <si>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</si>
  <si>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</si>
  <si>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</si>
  <si>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</si>
  <si>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</si>
  <si>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</si>
  <si>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</si>
  <si>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</si>
  <si>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</si>
  <si>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</si>
  <si>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</si>
  <si>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</si>
  <si>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</si>
  <si>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</si>
  <si>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</si>
  <si>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</si>
  <si>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</si>
  <si>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</si>
  <si>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</si>
  <si>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</si>
  <si>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</si>
  <si>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</si>
  <si>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</si>
  <si>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</si>
  <si>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</si>
  <si>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</si>
  <si>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</si>
  <si>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</si>
  <si>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</si>
  <si>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</si>
  <si>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</si>
  <si>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</si>
  <si>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</si>
  <si>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</si>
  <si>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</si>
  <si>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</si>
  <si>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</si>
  <si>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</si>
  <si>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</si>
  <si>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</si>
  <si>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</si>
  <si>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</si>
  <si>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</si>
  <si>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</si>
  <si>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</si>
  <si>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</si>
  <si>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</si>
  <si>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</si>
  <si>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</si>
  <si>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</si>
  <si>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</si>
  <si>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</si>
  <si>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</si>
  <si>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</si>
  <si>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</si>
  <si>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</si>
  <si>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</si>
  <si>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</si>
  <si>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</si>
  <si>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</si>
  <si>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</si>
  <si>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</si>
  <si>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</si>
  <si>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</si>
  <si>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</si>
  <si>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</si>
  <si>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</si>
  <si>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</si>
  <si>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</si>
  <si>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</si>
  <si>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</si>
  <si>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</si>
  <si>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</si>
  <si>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</si>
  <si>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</si>
  <si>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</si>
  <si>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</si>
  <si>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</si>
  <si>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</si>
  <si>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</si>
  <si>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</si>
  <si>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</si>
  <si>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</si>
  <si>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</si>
  <si>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</si>
  <si>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</si>
  <si>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</si>
  <si>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</si>
  <si>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</si>
  <si>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</si>
  <si>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</si>
  <si>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</si>
  <si>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</si>
  <si>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</si>
  <si>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</si>
  <si>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</si>
  <si>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</si>
  <si>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</si>
  <si>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</si>
  <si>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</si>
  <si>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</si>
  <si>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</si>
  <si>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</si>
  <si>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</si>
  <si>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</si>
  <si>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</si>
  <si>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</si>
  <si>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</si>
  <si>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</si>
  <si>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</si>
  <si>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</si>
  <si>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</si>
  <si>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</si>
  <si>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</si>
  <si>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</si>
  <si>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</si>
  <si>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</si>
  <si>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</si>
  <si>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</si>
  <si>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</si>
  <si>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</si>
  <si>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</si>
  <si>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</si>
  <si>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</si>
  <si>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</si>
  <si>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</si>
  <si>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</si>
  <si>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</si>
  <si>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</si>
  <si>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</si>
  <si>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</si>
  <si>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</si>
  <si>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</si>
  <si>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</si>
  <si>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</si>
  <si>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</si>
  <si>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</si>
  <si>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</si>
  <si>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</si>
  <si>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</si>
  <si>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</si>
  <si>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</si>
  <si>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</si>
  <si>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</si>
  <si>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</si>
  <si>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</si>
  <si>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</si>
  <si>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</si>
  <si>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</si>
  <si>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</si>
  <si>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</si>
  <si>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</si>
  <si>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</si>
  <si>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</si>
  <si>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</si>
  <si>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</si>
  <si>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</si>
  <si>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</si>
  <si>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</si>
  <si>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</si>
  <si>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</si>
  <si>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</si>
  <si>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</si>
  <si>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</si>
  <si>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</si>
  <si>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</si>
  <si>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</si>
  <si>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</si>
  <si>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</si>
  <si>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</si>
  <si>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</si>
  <si>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</si>
  <si>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</si>
  <si>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</si>
  <si>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</si>
  <si>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</si>
  <si>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</si>
  <si>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</si>
  <si>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</si>
  <si>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</si>
  <si>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</si>
  <si>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</si>
  <si>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</si>
  <si>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</si>
  <si>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</si>
  <si>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</si>
  <si>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</si>
  <si>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</si>
  <si>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</si>
  <si>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</si>
  <si>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</si>
  <si>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</si>
  <si>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</si>
  <si>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</si>
  <si>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</si>
  <si>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</si>
  <si>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</si>
  <si>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</si>
  <si>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</si>
  <si>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</si>
  <si>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</si>
  <si>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</si>
  <si>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</si>
  <si>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</si>
  <si>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</si>
  <si>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</si>
  <si>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</si>
  <si>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</si>
  <si>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</si>
  <si>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</si>
  <si>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</si>
  <si>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</si>
  <si>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</si>
  <si>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</si>
  <si>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</si>
  <si>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</si>
  <si>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</si>
  <si>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</si>
  <si>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</si>
  <si>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</si>
  <si>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</si>
  <si>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</si>
  <si>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</si>
  <si>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</si>
  <si>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</si>
  <si>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</si>
  <si>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</si>
  <si>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</si>
  <si>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</si>
  <si>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</si>
  <si>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</si>
  <si>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</si>
  <si>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</si>
  <si>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</si>
  <si>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</si>
  <si>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</si>
  <si>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</si>
  <si>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</si>
  <si>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</si>
  <si>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</si>
  <si>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</si>
  <si>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</si>
  <si>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</si>
  <si>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</si>
  <si>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</si>
  <si>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</si>
  <si>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</si>
  <si>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</si>
  <si>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</si>
  <si>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</si>
  <si>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</si>
  <si>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</si>
  <si>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</si>
  <si>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</si>
  <si>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</si>
  <si>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</si>
  <si>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</si>
  <si>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</si>
  <si>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</si>
  <si>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</si>
  <si>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</si>
  <si>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</si>
  <si>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</si>
  <si>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</si>
  <si>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</si>
  <si>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</si>
  <si>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</si>
  <si>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</si>
  <si>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</si>
  <si>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</si>
  <si>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</si>
  <si>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</si>
  <si>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</si>
  <si>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</si>
  <si>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</si>
  <si>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</si>
  <si>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</si>
  <si>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</si>
  <si>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</si>
  <si>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</si>
  <si>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</si>
  <si>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</si>
  <si>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</si>
  <si>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</si>
  <si>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</si>
  <si>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</si>
  <si>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</si>
  <si>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</si>
  <si>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</si>
  <si>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</si>
  <si>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</si>
  <si>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</si>
  <si>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</si>
  <si>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</si>
  <si>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</si>
  <si>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</si>
  <si>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</si>
  <si>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</si>
  <si>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</si>
  <si>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</si>
  <si>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</si>
  <si>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</si>
  <si>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</si>
  <si>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</si>
  <si>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</si>
  <si>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</si>
  <si>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</si>
  <si>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</si>
  <si>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</si>
  <si>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</si>
  <si>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</si>
  <si>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</si>
  <si>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</si>
  <si>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</si>
  <si>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</si>
  <si>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</si>
  <si>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</si>
  <si>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</si>
  <si>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</si>
  <si>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</si>
  <si>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</si>
  <si>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</si>
  <si>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</si>
  <si>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</si>
  <si>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</si>
  <si>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</si>
  <si>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</si>
  <si>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</si>
  <si>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</si>
  <si>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</si>
  <si>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</si>
  <si>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</si>
  <si>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</si>
  <si>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</si>
  <si>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</si>
  <si>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</si>
  <si>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</si>
  <si>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</si>
  <si>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</si>
  <si>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</si>
  <si>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</si>
  <si>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</si>
  <si>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</si>
  <si>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</si>
  <si>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</si>
  <si>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</si>
  <si>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</si>
  <si>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</si>
  <si>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</si>
  <si>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</si>
  <si>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</si>
  <si>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</si>
  <si>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</si>
  <si>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</si>
  <si>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</si>
  <si>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</si>
  <si>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</si>
  <si>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</si>
  <si>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</si>
  <si>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</si>
  <si>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</si>
  <si>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</si>
  <si>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</si>
  <si>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</si>
  <si>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</si>
  <si>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</si>
  <si>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</si>
  <si>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</si>
  <si>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</si>
  <si>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</si>
  <si>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</si>
  <si>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</si>
  <si>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</si>
  <si>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</si>
  <si>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</si>
  <si>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</si>
  <si>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</si>
  <si>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</si>
  <si>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</si>
  <si>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</si>
  <si>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</si>
  <si>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</si>
  <si>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</si>
  <si>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</si>
  <si>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</si>
  <si>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</si>
  <si>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</si>
  <si>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</si>
  <si>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</si>
  <si>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</si>
  <si>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</si>
  <si>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</si>
  <si>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</si>
  <si>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</si>
  <si>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</si>
  <si>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</si>
  <si>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</si>
  <si>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</si>
  <si>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</si>
  <si>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</si>
  <si>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</si>
  <si>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</si>
  <si>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</si>
  <si>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</si>
  <si>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</si>
  <si>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</si>
  <si>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</si>
  <si>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</si>
  <si>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</si>
  <si>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</si>
  <si>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</si>
  <si>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</si>
  <si>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</si>
  <si>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</si>
  <si>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</si>
  <si>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</si>
  <si>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</si>
  <si>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</si>
  <si>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</si>
  <si>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</si>
  <si>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</si>
  <si>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</si>
  <si>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</si>
  <si>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</si>
  <si>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</si>
  <si>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</si>
  <si>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</si>
  <si>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</si>
  <si>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</si>
  <si>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</si>
  <si>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</si>
  <si>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</si>
  <si>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</si>
  <si>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</si>
  <si>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</si>
  <si>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</si>
  <si>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</si>
  <si>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</si>
  <si>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</si>
  <si>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</si>
  <si>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</si>
  <si>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</si>
  <si>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</si>
  <si>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</si>
  <si>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</si>
  <si>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</si>
  <si>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</si>
  <si>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</si>
  <si>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</si>
  <si>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</si>
  <si>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</si>
  <si>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</si>
  <si>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</si>
  <si>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</si>
  <si>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</si>
  <si>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</si>
  <si>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</si>
  <si>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</si>
  <si>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</si>
  <si>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</si>
  <si>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</si>
  <si>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</si>
  <si>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</si>
  <si>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</si>
  <si>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</si>
  <si>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</si>
  <si>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</si>
  <si>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</si>
  <si>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</si>
  <si>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</si>
  <si>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</si>
  <si>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</si>
  <si>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</si>
  <si>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</si>
  <si>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</si>
  <si>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</si>
  <si>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</si>
  <si>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</si>
  <si>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</si>
  <si>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</si>
  <si>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</si>
  <si>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</si>
  <si>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</si>
  <si>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</si>
  <si>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</si>
  <si>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</si>
  <si>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</si>
  <si>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</si>
  <si>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</si>
  <si>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</si>
  <si>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</si>
  <si>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</si>
  <si>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</si>
  <si>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</si>
  <si>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</si>
  <si>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</si>
  <si>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</si>
  <si>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</si>
  <si>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</si>
  <si>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</si>
  <si>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</si>
  <si>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</si>
  <si>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</si>
  <si>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</si>
  <si>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</si>
  <si>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</si>
  <si>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</si>
  <si>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</si>
  <si>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</si>
  <si>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</si>
  <si>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</si>
  <si>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</si>
  <si>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</si>
  <si>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</si>
  <si>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</si>
  <si>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</si>
  <si>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</si>
  <si>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</si>
  <si>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</si>
  <si>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</si>
  <si>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</si>
  <si>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</si>
  <si>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</si>
  <si>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</si>
  <si>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</si>
  <si>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</si>
  <si>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</si>
  <si>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</si>
  <si>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</si>
  <si>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</si>
  <si>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</si>
  <si>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</si>
  <si>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</si>
  <si>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</si>
  <si>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</si>
  <si>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</si>
  <si>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</si>
  <si>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</si>
  <si>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</si>
  <si>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</si>
  <si>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</si>
  <si>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</si>
  <si>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</si>
  <si>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</si>
  <si>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</si>
  <si>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</si>
  <si>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</si>
  <si>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</si>
  <si>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</si>
  <si>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</si>
  <si>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</si>
  <si>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</si>
  <si>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</si>
  <si>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</si>
  <si>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</si>
  <si>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</si>
  <si>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</si>
  <si>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</si>
  <si>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</si>
  <si>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</si>
  <si>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</si>
  <si>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</si>
  <si>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</si>
  <si>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</si>
  <si>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</si>
  <si>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</si>
  <si>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</si>
  <si>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</si>
  <si>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</si>
  <si>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</si>
  <si>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</si>
  <si>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</si>
  <si>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</si>
  <si>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</si>
  <si>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</si>
  <si>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</si>
  <si>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</si>
  <si>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</si>
  <si>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</si>
  <si>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</si>
  <si>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</si>
  <si>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</si>
  <si>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</si>
  <si>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</si>
  <si>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</si>
  <si>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</si>
  <si>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</si>
  <si>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</si>
  <si>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</si>
  <si>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</si>
  <si>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</si>
  <si>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</si>
  <si>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</si>
  <si>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</si>
  <si>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</si>
  <si>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</si>
  <si>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</si>
  <si>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</si>
  <si>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</si>
  <si>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</si>
  <si>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</si>
  <si>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</si>
  <si>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</si>
  <si>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</si>
  <si>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</si>
  <si>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</si>
  <si>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</si>
  <si>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</si>
  <si>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</si>
  <si>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</si>
  <si>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</si>
  <si>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</si>
  <si>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</si>
  <si>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</si>
  <si>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</si>
  <si>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</si>
  <si>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</si>
  <si>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</si>
  <si>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</si>
  <si>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</si>
  <si>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</si>
  <si>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</si>
  <si>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</si>
  <si>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</si>
  <si>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</si>
  <si>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</si>
  <si>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</si>
  <si>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</si>
  <si>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</si>
  <si>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</si>
  <si>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</si>
  <si>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</si>
  <si>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</si>
  <si>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</si>
  <si>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</si>
  <si>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</si>
  <si>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</si>
  <si>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</si>
  <si>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</si>
  <si>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</si>
  <si>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</si>
  <si>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</si>
  <si>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</si>
  <si>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</si>
  <si>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</si>
  <si>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</si>
  <si>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</si>
  <si>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</si>
  <si>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</si>
  <si>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</si>
  <si>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</si>
  <si>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</si>
  <si>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</si>
  <si>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</si>
  <si>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</si>
  <si>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</si>
  <si>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</si>
  <si>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</si>
  <si>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</si>
  <si>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</si>
  <si>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</si>
  <si>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</si>
  <si>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</si>
  <si>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</si>
  <si>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</si>
  <si>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</si>
  <si>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</si>
  <si>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</si>
  <si>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</si>
  <si>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</si>
  <si>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</si>
  <si>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</si>
  <si>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</si>
  <si>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</si>
  <si>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</si>
  <si>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</si>
  <si>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</si>
  <si>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</si>
  <si>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</si>
  <si>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</si>
  <si>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</si>
  <si>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</si>
  <si>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</si>
  <si>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</si>
  <si>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</si>
  <si>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</si>
  <si>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</si>
  <si>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</si>
  <si>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</si>
  <si>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</si>
  <si>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</si>
  <si>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</si>
  <si>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</si>
  <si>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</si>
  <si>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</si>
  <si>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</si>
  <si>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</si>
  <si>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</si>
  <si>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</si>
  <si>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</si>
  <si>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</si>
  <si>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</si>
  <si>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</si>
  <si>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</si>
  <si>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</si>
  <si>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</si>
  <si>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</si>
  <si>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</si>
  <si>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</si>
  <si>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</si>
  <si>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</si>
  <si>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</si>
  <si>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</si>
  <si>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</si>
  <si>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</si>
  <si>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</si>
  <si>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</si>
  <si>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</si>
  <si>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</si>
  <si>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</si>
  <si>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</si>
  <si>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</si>
  <si>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</si>
  <si>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</si>
  <si>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</si>
  <si>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</si>
  <si>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</si>
  <si>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</si>
  <si>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</si>
  <si>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</si>
  <si>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</si>
  <si>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</si>
  <si>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</si>
  <si>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</si>
  <si>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</si>
  <si>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</si>
  <si>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</si>
  <si>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</si>
  <si>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</si>
  <si>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</si>
  <si>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</si>
  <si>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</si>
  <si>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</si>
  <si>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</si>
  <si>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</si>
  <si>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</si>
  <si>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</si>
  <si>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</si>
  <si>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</si>
  <si>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</si>
  <si>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</si>
  <si>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</si>
  <si>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</si>
  <si>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</si>
  <si>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</si>
  <si>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</si>
  <si>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</si>
  <si>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</si>
  <si>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</si>
  <si>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</si>
  <si>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</si>
  <si>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</si>
  <si>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</si>
  <si>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</si>
  <si>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</si>
  <si>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</si>
  <si>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</si>
  <si>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</si>
  <si>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</si>
  <si>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</si>
  <si>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</si>
  <si>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</si>
  <si>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</si>
  <si>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</si>
  <si>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</si>
  <si>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</si>
  <si>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</si>
  <si>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</si>
  <si>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</si>
  <si>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</si>
  <si>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</si>
  <si>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</si>
  <si>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</si>
  <si>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</si>
  <si>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</si>
  <si>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</si>
  <si>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</si>
  <si>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</si>
  <si>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</si>
  <si>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</si>
  <si>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</si>
  <si>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</si>
  <si>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</si>
  <si>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</si>
  <si>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</si>
  <si>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</si>
  <si>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</si>
  <si>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</si>
  <si>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</si>
  <si>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</si>
  <si>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</si>
  <si>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</si>
  <si>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</si>
  <si>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</si>
  <si>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</si>
  <si>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</si>
  <si>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</si>
  <si>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</si>
  <si>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</si>
  <si>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</si>
  <si>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</si>
  <si>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</si>
  <si>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</si>
  <si>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</si>
  <si>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</si>
  <si>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</si>
  <si>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</si>
  <si>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</si>
  <si>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</si>
  <si>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</si>
  <si>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</si>
  <si>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</si>
  <si>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</si>
  <si>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</si>
  <si>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</si>
  <si>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</si>
  <si>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</si>
  <si>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</si>
  <si>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</si>
  <si>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</si>
  <si>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</si>
  <si>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</si>
  <si>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</si>
  <si>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</si>
  <si>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</si>
  <si>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</si>
  <si>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</si>
  <si>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</si>
  <si>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</si>
  <si>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</si>
  <si>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</si>
  <si>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</si>
  <si>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</si>
  <si>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</si>
  <si>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</si>
  <si>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</si>
  <si>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</si>
  <si>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</si>
  <si>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</si>
  <si>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</si>
  <si>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</si>
  <si>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</si>
  <si>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</si>
  <si>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</si>
  <si>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</si>
  <si>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</si>
  <si>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</si>
  <si>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</si>
  <si>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</si>
  <si>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</si>
  <si>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</si>
  <si>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</si>
  <si>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</si>
  <si>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</si>
  <si>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</si>
  <si>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</si>
  <si>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</si>
  <si>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</si>
  <si>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</si>
  <si>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</si>
  <si>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</si>
  <si>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</si>
  <si>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</si>
  <si>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</si>
  <si>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</si>
  <si>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</si>
  <si>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</si>
  <si>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</si>
  <si>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</si>
  <si>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</si>
  <si>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</si>
  <si>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</si>
  <si>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</si>
  <si>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</si>
  <si>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</si>
  <si>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</si>
  <si>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</si>
  <si>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</si>
  <si>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</si>
  <si>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</si>
  <si>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</si>
  <si>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</si>
  <si>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</si>
  <si>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</si>
  <si>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</si>
  <si>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</si>
  <si>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</si>
  <si>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</si>
  <si>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</si>
  <si>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</si>
  <si>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</si>
  <si>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</si>
  <si>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</si>
  <si>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</si>
  <si>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</si>
  <si>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</si>
  <si>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</si>
  <si>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</si>
  <si>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</si>
  <si>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</si>
  <si>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</si>
  <si>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</si>
  <si>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</si>
  <si>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</si>
  <si>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</si>
  <si>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</si>
  <si>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</si>
  <si>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</si>
  <si>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</si>
  <si>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</si>
  <si>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</si>
  <si>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</si>
  <si>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</si>
  <si>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</si>
  <si>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</si>
  <si>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</si>
  <si>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</si>
  <si>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</si>
  <si>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</si>
  <si>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</si>
  <si>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</si>
  <si>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</si>
  <si>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</si>
  <si>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</si>
  <si>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</si>
  <si>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</si>
  <si>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</si>
  <si>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</si>
  <si>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</si>
  <si>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</si>
  <si>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</si>
  <si>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</si>
  <si>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</si>
  <si>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</si>
  <si>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</si>
  <si>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</si>
  <si>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</si>
  <si>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</si>
  <si>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</si>
  <si>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</si>
  <si>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</si>
  <si>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</si>
  <si>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</si>
  <si>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</si>
  <si>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</si>
  <si>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</si>
  <si>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</si>
  <si>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</si>
  <si>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</si>
  <si>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</si>
  <si>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</si>
  <si>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</si>
  <si>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</si>
  <si>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</si>
  <si>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</si>
  <si>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</si>
  <si>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</si>
  <si>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</si>
  <si>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</si>
  <si>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</si>
  <si>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</si>
  <si>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</si>
  <si>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</si>
  <si>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</si>
  <si>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</si>
  <si>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</si>
  <si>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</si>
  <si>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</si>
  <si>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</si>
  <si>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</si>
  <si>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</si>
  <si>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</si>
  <si>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</si>
  <si>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</si>
  <si>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</si>
  <si>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</si>
  <si>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</si>
  <si>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</si>
  <si>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</si>
  <si>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</si>
  <si>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</si>
  <si>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</si>
  <si>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</si>
  <si>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</si>
  <si>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</si>
  <si>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</si>
  <si>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</si>
  <si>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</si>
  <si>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</si>
  <si>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</si>
  <si>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</si>
  <si>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</si>
  <si>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</si>
  <si>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</si>
  <si>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</si>
  <si>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</si>
  <si>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</si>
  <si>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</si>
  <si>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</si>
  <si>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</si>
  <si>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</si>
  <si>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</si>
  <si>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</si>
  <si>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</si>
  <si>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</si>
  <si>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</si>
  <si>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</si>
  <si>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</si>
  <si>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</si>
  <si>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</si>
  <si>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</si>
  <si>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</si>
  <si>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</si>
  <si>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</si>
  <si>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</si>
  <si>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</si>
  <si>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</si>
  <si>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</si>
  <si>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</si>
  <si>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</si>
  <si>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</si>
  <si>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</si>
  <si>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</si>
  <si>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</si>
  <si>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</si>
  <si>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</si>
  <si>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</si>
  <si>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</si>
  <si>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</si>
  <si>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</si>
  <si>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</si>
  <si>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</si>
  <si>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</si>
  <si>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</si>
  <si>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</si>
  <si>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</si>
  <si>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</si>
  <si>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</si>
  <si>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</si>
  <si>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</si>
  <si>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</si>
  <si>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</si>
  <si>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</si>
  <si>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</si>
  <si>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</si>
  <si>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</si>
  <si>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</si>
  <si>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</si>
  <si>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</si>
  <si>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</si>
  <si>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</si>
  <si>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</si>
  <si>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</si>
  <si>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</si>
  <si>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</si>
  <si>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</si>
  <si>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</si>
  <si>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</si>
  <si>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</si>
  <si>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</si>
  <si>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</si>
  <si>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</si>
  <si>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</si>
  <si>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</si>
  <si>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</si>
  <si>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</si>
  <si>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</si>
  <si>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</si>
  <si>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</si>
  <si>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</si>
  <si>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</si>
  <si>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</si>
  <si>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</si>
  <si>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</si>
  <si>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</si>
  <si>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</si>
  <si>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</si>
  <si>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</si>
  <si>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</si>
  <si>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</si>
  <si>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</si>
  <si>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</si>
  <si>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</si>
  <si>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</si>
  <si>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</si>
  <si>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</si>
  <si>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</si>
  <si>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</si>
  <si>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</si>
  <si>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</si>
  <si>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</si>
  <si>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</si>
  <si>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</si>
  <si>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</si>
  <si>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</si>
  <si>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</si>
  <si>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</si>
  <si>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</si>
  <si>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</si>
  <si>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</si>
  <si>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</si>
  <si>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</si>
  <si>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</si>
  <si>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</si>
  <si>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</si>
  <si>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</si>
  <si>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</si>
  <si>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</si>
  <si>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</si>
  <si>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</si>
  <si>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</si>
  <si>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</si>
  <si>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</si>
  <si>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</si>
  <si>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</si>
  <si>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</si>
  <si>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</si>
  <si>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</si>
  <si>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</si>
  <si>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</si>
  <si>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</si>
  <si>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</si>
  <si>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</si>
  <si>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</si>
  <si>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</si>
  <si>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</si>
  <si>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</si>
  <si>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</si>
  <si>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</si>
  <si>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</si>
  <si>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</si>
  <si>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</si>
  <si>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</si>
  <si>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</si>
  <si>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</si>
  <si>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</si>
  <si>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</si>
  <si>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</si>
  <si>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</si>
  <si>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</si>
  <si>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</si>
  <si>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</si>
  <si>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</si>
  <si>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</si>
  <si>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</si>
  <si>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</si>
  <si>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</si>
  <si>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</si>
  <si>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</si>
  <si>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</si>
  <si>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</si>
  <si>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</si>
  <si>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</si>
  <si>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</si>
  <si>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</si>
  <si>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</si>
  <si>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</si>
  <si>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</si>
  <si>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</si>
  <si>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</si>
  <si>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</si>
  <si>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</si>
  <si>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</si>
  <si>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</si>
  <si>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</si>
  <si>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</si>
  <si>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</si>
  <si>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</si>
  <si>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</si>
  <si>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</si>
  <si>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</si>
  <si>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</si>
  <si>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</si>
  <si>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</si>
  <si>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</si>
  <si>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</si>
  <si>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</si>
  <si>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</si>
  <si>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</si>
  <si>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</si>
  <si>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</si>
  <si>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</si>
  <si>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</si>
  <si>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</si>
  <si>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</si>
  <si>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</si>
  <si>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</si>
  <si>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</si>
  <si>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</si>
  <si>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</si>
  <si>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</si>
  <si>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</si>
  <si>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</si>
  <si>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</si>
  <si>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</si>
  <si>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</si>
  <si>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</si>
  <si>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</si>
  <si>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</si>
  <si>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</si>
  <si>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</si>
  <si>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</si>
  <si>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</si>
  <si>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</si>
  <si>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</si>
  <si>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</si>
  <si>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</si>
  <si>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</si>
  <si>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</si>
  <si>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</si>
  <si>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</si>
  <si>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</si>
  <si>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</si>
  <si>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</si>
  <si>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</si>
  <si>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</si>
  <si>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</si>
  <si>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</si>
  <si>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</si>
  <si>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</si>
  <si>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</si>
  <si>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</si>
  <si>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</si>
  <si>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</si>
  <si>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</si>
  <si>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</si>
  <si>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</si>
  <si>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</si>
  <si>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</si>
  <si>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</si>
  <si>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</si>
  <si>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</si>
  <si>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</si>
  <si>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</si>
  <si>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</si>
  <si>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</si>
  <si>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</si>
  <si>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</si>
  <si>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</si>
  <si>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</si>
  <si>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</si>
  <si>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</si>
  <si>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</si>
  <si>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</si>
  <si>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</si>
  <si>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</si>
  <si>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</si>
  <si>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</si>
  <si>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</si>
  <si>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</si>
  <si>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</si>
  <si>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</si>
  <si>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</si>
  <si>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</si>
  <si>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</si>
  <si>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</si>
  <si>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</si>
  <si>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</si>
  <si>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</si>
  <si>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</si>
  <si>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</si>
  <si>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</si>
  <si>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</si>
  <si>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</si>
  <si>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</si>
  <si>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</si>
  <si>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</si>
  <si>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</si>
  <si>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</si>
  <si>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</si>
  <si>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</si>
  <si>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</si>
  <si>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</si>
  <si>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</si>
  <si>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</si>
  <si>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</si>
  <si>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</si>
  <si>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</si>
  <si>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</si>
  <si>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</si>
  <si>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</si>
  <si>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</si>
  <si>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</si>
  <si>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</si>
  <si>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</si>
  <si>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</si>
  <si>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</si>
  <si>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</si>
  <si>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</si>
  <si>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</si>
  <si>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</si>
  <si>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</si>
  <si>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</si>
  <si>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</si>
  <si>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</si>
  <si>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</si>
  <si>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</si>
  <si>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</si>
  <si>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</si>
  <si>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</si>
  <si>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</si>
  <si>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</si>
  <si>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</si>
  <si>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</si>
  <si>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</si>
  <si>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</si>
  <si>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</si>
  <si>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</si>
  <si>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</si>
  <si>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</si>
  <si>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</si>
  <si>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</si>
  <si>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</si>
  <si>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</si>
  <si>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</si>
  <si>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</si>
  <si>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</si>
  <si>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</si>
  <si>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</si>
  <si>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</si>
  <si>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</si>
  <si>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</si>
  <si>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</si>
  <si>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</si>
  <si>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</si>
  <si>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</si>
  <si>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</si>
  <si>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</si>
  <si>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</si>
  <si>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</si>
  <si>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</si>
  <si>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</si>
  <si>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</si>
  <si>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</si>
  <si>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</si>
  <si>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</si>
  <si>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</si>
  <si>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</si>
  <si>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</si>
  <si>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</si>
  <si>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</si>
  <si>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</si>
  <si>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</si>
  <si>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</si>
  <si>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</si>
  <si>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</si>
  <si>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</si>
  <si>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</si>
  <si>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</si>
  <si>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</si>
  <si>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</si>
  <si>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</si>
  <si>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</si>
  <si>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</si>
  <si>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</si>
  <si>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</si>
  <si>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</si>
  <si>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</si>
  <si>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</si>
  <si>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</si>
  <si>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</si>
  <si>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</si>
  <si>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</si>
  <si>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</si>
  <si>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</si>
  <si>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</si>
  <si>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</si>
  <si>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</si>
  <si>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</si>
  <si>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</si>
  <si>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</si>
  <si>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</si>
  <si>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</si>
  <si>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</si>
  <si>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</si>
  <si>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</si>
  <si>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</si>
  <si>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</si>
  <si>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</si>
  <si>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</si>
  <si>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</si>
  <si>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</si>
  <si>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</si>
  <si>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</si>
  <si>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</si>
  <si>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</si>
  <si>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</si>
  <si>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</si>
  <si>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</si>
  <si>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</si>
  <si>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</si>
  <si>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</si>
  <si>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</si>
  <si>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</si>
  <si>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</si>
  <si>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</si>
  <si>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</si>
  <si>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</si>
  <si>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</si>
  <si>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</si>
  <si>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</si>
  <si>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</si>
  <si>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</si>
  <si>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</si>
  <si>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</si>
  <si>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</si>
  <si>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</si>
  <si>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</si>
  <si>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</si>
  <si>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</si>
  <si>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</si>
  <si>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</si>
  <si>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</si>
  <si>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</si>
  <si>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</si>
  <si>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</si>
  <si>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</si>
  <si>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</si>
  <si>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</si>
  <si>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</si>
  <si>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</si>
  <si>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</si>
  <si>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</si>
  <si>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</si>
  <si>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</si>
  <si>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</si>
  <si>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</si>
  <si>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</si>
  <si>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</si>
  <si>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</si>
  <si>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</si>
  <si>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</si>
  <si>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</si>
  <si>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</si>
  <si>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</si>
  <si>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</si>
  <si>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</si>
  <si>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</si>
  <si>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</si>
  <si>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</si>
  <si>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</si>
  <si>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</si>
  <si>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</si>
  <si>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</si>
  <si>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</si>
  <si>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</si>
  <si>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</si>
  <si>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</si>
  <si>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</si>
  <si>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</si>
  <si>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</si>
  <si>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</si>
  <si>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</si>
  <si>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</si>
  <si>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</si>
  <si>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</si>
  <si>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</si>
  <si>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</si>
  <si>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</si>
  <si>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</si>
  <si>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</si>
  <si>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</si>
  <si>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</si>
  <si>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</si>
  <si>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</si>
  <si>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</si>
  <si>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</si>
  <si>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</si>
  <si>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</si>
  <si>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</si>
  <si>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</si>
  <si>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</si>
  <si>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</si>
  <si>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</si>
  <si>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</si>
  <si>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</si>
  <si>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</si>
  <si>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</si>
  <si>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</si>
  <si>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</si>
  <si>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</si>
  <si>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</si>
  <si>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</si>
  <si>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</si>
  <si>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</si>
  <si>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</si>
  <si>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</si>
  <si>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</si>
  <si>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</si>
  <si>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</si>
  <si>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</si>
  <si>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</si>
  <si>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</si>
  <si>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</si>
  <si>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</si>
  <si>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</si>
  <si>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</si>
  <si>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</si>
  <si>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</si>
  <si>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</si>
  <si>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</si>
  <si>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</si>
  <si>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</si>
  <si>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</si>
  <si>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</si>
  <si>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</si>
  <si>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</si>
  <si>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</si>
  <si>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</si>
  <si>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</si>
  <si>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</si>
  <si>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</si>
  <si>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</si>
  <si>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</si>
  <si>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</si>
  <si>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</si>
  <si>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</si>
  <si>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</si>
  <si>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</si>
  <si>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</si>
  <si>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</si>
  <si>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</si>
  <si>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</si>
  <si>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</si>
  <si>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</si>
  <si>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</si>
  <si>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</si>
  <si>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</si>
  <si>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</si>
  <si>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</si>
  <si>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</si>
  <si>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</si>
  <si>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</si>
  <si>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</si>
  <si>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</si>
  <si>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</si>
  <si>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</si>
  <si>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</si>
  <si>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</si>
  <si>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</si>
  <si>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</si>
  <si>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</si>
  <si>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</si>
  <si>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</si>
  <si>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</si>
  <si>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</si>
  <si>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</si>
  <si>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</si>
  <si>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</si>
  <si>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</si>
  <si>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</si>
  <si>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</si>
  <si>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</si>
  <si>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</si>
  <si>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</si>
  <si>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</si>
  <si>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</si>
  <si>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</si>
  <si>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</si>
  <si>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</si>
  <si>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</si>
  <si>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</si>
  <si>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</si>
  <si>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</si>
  <si>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</si>
  <si>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</si>
  <si>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</si>
  <si>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</si>
  <si>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</si>
  <si>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</si>
  <si>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</si>
  <si>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</si>
  <si>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</si>
  <si>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</si>
  <si>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</si>
  <si>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</si>
  <si>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</si>
  <si>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</si>
  <si>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</si>
  <si>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</si>
  <si>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</si>
  <si>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</si>
  <si>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</si>
  <si>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</si>
  <si>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</si>
  <si>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</si>
  <si>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</si>
  <si>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</si>
  <si>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</si>
  <si>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</si>
  <si>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</si>
  <si>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</si>
  <si>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</si>
  <si>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</si>
  <si>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</si>
  <si>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</si>
  <si>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</si>
  <si>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</si>
  <si>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</si>
  <si>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</si>
  <si>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</si>
  <si>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</si>
  <si>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</si>
  <si>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</si>
  <si>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</si>
  <si>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</si>
  <si>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</si>
  <si>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</si>
  <si>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</si>
  <si>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</si>
  <si>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</si>
  <si>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</si>
  <si>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</si>
  <si>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</si>
  <si>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</si>
  <si>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</si>
  <si>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</si>
  <si>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</si>
  <si>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</si>
  <si>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</si>
  <si>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</si>
  <si>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</si>
  <si>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</si>
  <si>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</si>
  <si>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</si>
  <si>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</si>
  <si>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</si>
  <si>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</si>
  <si>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</si>
  <si>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</si>
  <si>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</si>
  <si>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</si>
  <si>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</si>
  <si>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</si>
  <si>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</si>
  <si>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</si>
  <si>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</si>
  <si>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</si>
  <si>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</si>
  <si>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</si>
  <si>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</si>
  <si>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</si>
  <si>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</si>
  <si>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</si>
  <si>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</si>
  <si>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</si>
  <si>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</si>
  <si>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</si>
  <si>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</si>
  <si>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</si>
  <si>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</si>
  <si>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</si>
  <si>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</si>
  <si>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</si>
  <si>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</si>
  <si>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</si>
  <si>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</si>
  <si>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</si>
  <si>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</si>
  <si>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</si>
  <si>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</si>
  <si>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</si>
  <si>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</si>
  <si>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</si>
  <si>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</si>
  <si>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</si>
  <si>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</si>
  <si>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</si>
  <si>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</si>
  <si>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</si>
  <si>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</si>
  <si>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</si>
  <si>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</si>
  <si>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</si>
  <si>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</si>
  <si>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</si>
  <si>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</si>
  <si>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</si>
  <si>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</si>
  <si>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</si>
  <si>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</si>
  <si>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</si>
  <si>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</si>
  <si>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</si>
  <si>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</si>
  <si>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</si>
  <si>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</si>
  <si>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</si>
  <si>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</si>
  <si>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</si>
  <si>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</si>
  <si>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</si>
  <si>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</si>
  <si>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</si>
  <si>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</si>
  <si>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</si>
  <si>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</si>
  <si>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</si>
  <si>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</si>
  <si>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</si>
  <si>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</si>
  <si>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</si>
  <si>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</si>
  <si>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</si>
  <si>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</si>
  <si>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</si>
  <si>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</si>
  <si>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</si>
  <si>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</si>
  <si>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</si>
  <si>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</si>
  <si>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</si>
  <si>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</si>
  <si>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</si>
  <si>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</si>
  <si>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</si>
  <si>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</si>
  <si>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</si>
  <si>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</si>
  <si>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</si>
  <si>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</si>
  <si>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</si>
  <si>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</si>
  <si>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</si>
  <si>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</si>
  <si>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</si>
  <si>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</si>
  <si>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</si>
  <si>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</si>
  <si>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</si>
  <si>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</si>
  <si>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</si>
  <si>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</si>
  <si>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</si>
  <si>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</si>
  <si>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</si>
  <si>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</si>
  <si>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</si>
  <si>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</si>
  <si>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</si>
  <si>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</si>
  <si>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</si>
  <si>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</si>
  <si>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</si>
  <si>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</si>
  <si>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</si>
  <si>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</si>
  <si>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</si>
  <si>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</si>
  <si>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</si>
  <si>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</si>
  <si>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</si>
  <si>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</si>
  <si>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</si>
  <si>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</si>
  <si>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</si>
  <si>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</si>
  <si>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</si>
  <si>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</si>
  <si>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</si>
  <si>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</si>
  <si>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</si>
  <si>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</si>
  <si>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</si>
  <si>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</si>
  <si>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</si>
  <si>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</si>
  <si>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</si>
  <si>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</si>
  <si>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</si>
  <si>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</si>
  <si>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</si>
  <si>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</si>
  <si>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</si>
  <si>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</si>
  <si>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</si>
  <si>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</si>
  <si>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</si>
  <si>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</si>
  <si>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</si>
  <si>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</si>
  <si>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</si>
  <si>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</si>
  <si>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</si>
  <si>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</si>
  <si>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</si>
  <si>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</si>
  <si>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</si>
  <si>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</si>
  <si>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</si>
  <si>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</si>
  <si>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</si>
  <si>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</si>
  <si>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</si>
  <si>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</si>
  <si>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</si>
  <si>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</si>
  <si>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</si>
  <si>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</si>
  <si>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</si>
  <si>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</si>
  <si>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</si>
  <si>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</si>
  <si>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</si>
  <si>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</si>
  <si>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</si>
  <si>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</si>
  <si>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</si>
  <si>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</si>
  <si>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</si>
  <si>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</si>
  <si>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</si>
  <si>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</si>
  <si>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</si>
  <si>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</si>
  <si>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</si>
  <si>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</si>
  <si>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</si>
  <si>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</si>
  <si>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</si>
  <si>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</si>
  <si>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</si>
  <si>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</si>
  <si>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</si>
  <si>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</si>
  <si>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</si>
  <si>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</si>
  <si>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</si>
  <si>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</si>
  <si>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</si>
  <si>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</si>
  <si>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</si>
  <si>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</si>
  <si>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</si>
  <si>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</si>
  <si>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</si>
  <si>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</si>
  <si>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</si>
  <si>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</si>
  <si>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</si>
  <si>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</si>
  <si>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</si>
  <si>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</si>
  <si>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</si>
  <si>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</si>
  <si>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</si>
  <si>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</si>
  <si>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</si>
  <si>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</si>
  <si>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</si>
  <si>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</si>
  <si>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</si>
  <si>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</si>
  <si>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</si>
  <si>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</si>
  <si>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</si>
  <si>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</si>
  <si>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</si>
  <si>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</si>
  <si>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</si>
  <si>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</si>
  <si>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</si>
  <si>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</si>
  <si>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</si>
  <si>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</si>
  <si>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</si>
  <si>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</si>
  <si>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</si>
  <si>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</si>
  <si>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</si>
  <si>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</si>
  <si>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</si>
  <si>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</si>
  <si>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</si>
  <si>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</si>
  <si>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</si>
  <si>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</si>
  <si>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</si>
  <si>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</si>
  <si>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</si>
  <si>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</si>
  <si>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</si>
  <si>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</si>
  <si>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</si>
  <si>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</si>
  <si>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</si>
  <si>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</si>
  <si>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</si>
  <si>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</si>
  <si>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</si>
  <si>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</si>
  <si>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</si>
  <si>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</si>
  <si>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</si>
  <si>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</si>
  <si>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</si>
  <si>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</si>
  <si>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</si>
  <si>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</si>
  <si>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</si>
  <si>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</si>
  <si>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</si>
  <si>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</si>
  <si>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</si>
  <si>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</si>
  <si>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</si>
  <si>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</si>
  <si>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</si>
  <si>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</si>
  <si>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</si>
  <si>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</si>
  <si>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</si>
  <si>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</si>
  <si>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</si>
  <si>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</si>
  <si>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</si>
  <si>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</si>
  <si>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</si>
  <si>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</si>
  <si>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</si>
  <si>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</si>
  <si>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</si>
  <si>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</si>
  <si>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</si>
  <si>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</si>
  <si>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</si>
  <si>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</si>
  <si>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</si>
  <si>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</si>
  <si>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</si>
  <si>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</si>
  <si>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</si>
  <si>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</si>
  <si>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</si>
  <si>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</si>
  <si>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</si>
  <si>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</si>
  <si>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</si>
  <si>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</si>
  <si>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</si>
  <si>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</si>
  <si>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</si>
  <si>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</si>
  <si>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</si>
  <si>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</si>
  <si>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</si>
  <si>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</si>
  <si>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</si>
  <si>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</si>
  <si>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</si>
  <si>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</si>
  <si>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</si>
  <si>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</si>
  <si>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</si>
  <si>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</si>
  <si>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</si>
  <si>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</si>
  <si>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</si>
  <si>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</si>
  <si>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</si>
  <si>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</si>
  <si>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</si>
  <si>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</si>
  <si>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</si>
  <si>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</si>
  <si>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</si>
  <si>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</si>
  <si>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</si>
  <si>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</si>
  <si>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</si>
  <si>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</si>
  <si>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</si>
  <si>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</si>
  <si>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</si>
  <si>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</si>
  <si>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</si>
  <si>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</si>
  <si>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</si>
  <si>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</si>
  <si>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</si>
  <si>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</si>
  <si>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</si>
  <si>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</si>
  <si>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</si>
  <si>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</si>
  <si>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</si>
  <si>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</si>
  <si>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</si>
  <si>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</si>
  <si>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</si>
  <si>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</si>
  <si>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</si>
  <si>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</si>
  <si>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</si>
  <si>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</si>
  <si>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</si>
  <si>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</si>
  <si>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</si>
  <si>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</si>
  <si>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</si>
  <si>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</si>
  <si>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</si>
  <si>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</si>
  <si>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</si>
  <si>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</si>
  <si>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</si>
  <si>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</si>
  <si>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</si>
  <si>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</si>
  <si>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</si>
  <si>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</si>
  <si>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</si>
  <si>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</si>
  <si>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</si>
  <si>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</si>
  <si>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</si>
  <si>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</si>
  <si>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</si>
  <si>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</si>
  <si>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</si>
  <si>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</si>
  <si>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</si>
  <si>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</si>
  <si>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</si>
  <si>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</si>
  <si>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</si>
  <si>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</si>
  <si>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</si>
  <si>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</si>
  <si>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</si>
  <si>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</si>
  <si>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</si>
  <si>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</si>
  <si>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</si>
  <si>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</si>
  <si>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</si>
  <si>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</si>
  <si>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</si>
  <si>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</si>
  <si>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</si>
  <si>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</si>
  <si>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</si>
  <si>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</si>
  <si>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</si>
  <si>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</si>
  <si>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</si>
  <si>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</si>
  <si>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</si>
  <si>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</si>
  <si>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</si>
  <si>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</si>
  <si>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</si>
  <si>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</si>
  <si>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</si>
  <si>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</si>
  <si>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</si>
  <si>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</si>
  <si>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</si>
  <si>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</si>
  <si>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</si>
  <si>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</si>
  <si>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</si>
  <si>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</si>
  <si>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</si>
  <si>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</si>
  <si>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</si>
  <si>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</si>
  <si>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</si>
  <si>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</si>
  <si>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</si>
  <si>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</si>
  <si>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</si>
  <si>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</si>
  <si>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</si>
  <si>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</si>
  <si>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</si>
  <si>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</si>
  <si>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</si>
  <si>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</si>
  <si>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</si>
  <si>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</si>
  <si>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</si>
  <si>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</si>
  <si>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</si>
  <si>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</si>
  <si>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</si>
  <si>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</si>
  <si>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</si>
  <si>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</si>
  <si>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</si>
  <si>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</si>
  <si>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</si>
  <si>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</si>
  <si>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</si>
  <si>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</si>
  <si>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</si>
  <si>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</si>
  <si>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</si>
  <si>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</si>
  <si>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</si>
  <si>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</si>
  <si>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</si>
  <si>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</si>
  <si>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</si>
  <si>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</si>
  <si>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</si>
  <si>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</si>
  <si>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</si>
  <si>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</si>
  <si>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</si>
  <si>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</si>
  <si>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</si>
  <si>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</si>
  <si>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</si>
  <si>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</si>
  <si>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</si>
  <si>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</si>
  <si>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</si>
  <si>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</si>
  <si>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</si>
  <si>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</si>
  <si>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</si>
  <si>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</si>
  <si>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</si>
  <si>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</si>
  <si>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</si>
  <si>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</si>
  <si>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</si>
  <si>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</si>
  <si>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</si>
  <si>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</si>
  <si>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</si>
  <si>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</si>
  <si>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</si>
  <si>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</si>
  <si>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</si>
  <si>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</si>
  <si>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</si>
  <si>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</si>
  <si>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</si>
  <si>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</si>
  <si>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</si>
  <si>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</si>
  <si>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</si>
  <si>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</si>
  <si>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</si>
  <si>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</si>
  <si>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</si>
  <si>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</si>
  <si>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</si>
  <si>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</si>
  <si>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</si>
  <si>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</si>
  <si>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</si>
  <si>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</si>
  <si>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</si>
  <si>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</si>
  <si>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</si>
  <si>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</si>
  <si>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</si>
  <si>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</si>
  <si>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</si>
  <si>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</si>
  <si>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</si>
  <si>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</si>
  <si>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</si>
  <si>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</si>
  <si>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</si>
  <si>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</si>
  <si>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</si>
  <si>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</si>
  <si>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</si>
  <si>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</si>
  <si>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</si>
  <si>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</si>
  <si>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</si>
  <si>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</si>
  <si>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</si>
  <si>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</si>
  <si>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</si>
  <si>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</si>
  <si>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</si>
  <si>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</si>
  <si>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</si>
  <si>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</si>
  <si>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</si>
  <si>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</si>
  <si>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</si>
  <si>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</si>
  <si>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</si>
  <si>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</si>
  <si>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</si>
  <si>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</si>
  <si>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</si>
  <si>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</si>
  <si>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</si>
  <si>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</si>
  <si>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</si>
  <si>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</si>
  <si>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</si>
  <si>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</si>
  <si>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</si>
  <si>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</si>
  <si>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</si>
  <si>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</si>
  <si>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</si>
  <si>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</si>
  <si>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</si>
  <si>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</si>
  <si>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</si>
  <si>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</si>
  <si>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</si>
  <si>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</si>
  <si>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</si>
  <si>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</si>
  <si>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</si>
  <si>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</si>
  <si>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</si>
  <si>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</si>
  <si>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</si>
  <si>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</si>
  <si>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</si>
  <si>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</si>
  <si>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</si>
  <si>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</si>
  <si>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</si>
  <si>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</si>
  <si>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</si>
  <si>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</si>
  <si>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</si>
  <si>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</si>
  <si>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</si>
  <si>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</si>
  <si>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</si>
  <si>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</si>
  <si>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</si>
  <si>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</si>
  <si>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</si>
  <si>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</si>
  <si>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</si>
  <si>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</si>
  <si>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</si>
  <si>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</si>
  <si>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</si>
  <si>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</si>
  <si>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</si>
  <si>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</si>
  <si>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</si>
  <si>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</si>
  <si>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</si>
  <si>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</si>
  <si>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</si>
  <si>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</si>
  <si>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</si>
  <si>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</si>
  <si>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</si>
  <si>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</si>
  <si>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</si>
  <si>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</si>
  <si>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</si>
  <si>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</si>
  <si>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</si>
  <si>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</si>
  <si>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</si>
  <si>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</si>
  <si>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</si>
  <si>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</si>
  <si>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</si>
  <si>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</si>
  <si>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</si>
  <si>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</si>
  <si>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</si>
  <si>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</si>
  <si>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</si>
  <si>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</si>
  <si>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</si>
  <si>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</si>
  <si>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</si>
  <si>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</si>
  <si>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</si>
  <si>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</si>
  <si>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</si>
  <si>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</si>
  <si>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</si>
  <si>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</si>
  <si>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</si>
  <si>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</si>
  <si>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</si>
  <si>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</si>
  <si>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</si>
  <si>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</si>
  <si>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</si>
  <si>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</si>
  <si>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</si>
  <si>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</si>
  <si>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</si>
  <si>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</si>
  <si>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</si>
  <si>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</si>
  <si>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</si>
  <si>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</si>
  <si>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</si>
  <si>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</si>
  <si>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</si>
  <si>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</si>
  <si>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</si>
  <si>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</si>
  <si>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</si>
  <si>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</si>
  <si>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</si>
  <si>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</si>
  <si>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</si>
  <si>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</si>
  <si>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</si>
  <si>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</si>
  <si>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</si>
  <si>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</si>
  <si>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</si>
  <si>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</si>
  <si>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</si>
  <si>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</si>
  <si>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</si>
  <si>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</si>
  <si>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</si>
  <si>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</si>
  <si>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</si>
  <si>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</si>
  <si>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</si>
  <si>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</si>
  <si>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</si>
  <si>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</si>
  <si>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</si>
  <si>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</si>
  <si>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</si>
  <si>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</si>
  <si>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</si>
  <si>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</si>
  <si>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</si>
  <si>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</si>
  <si>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</si>
  <si>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</si>
  <si>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</si>
  <si>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</si>
  <si>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</si>
  <si>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</si>
  <si>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</si>
  <si>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</si>
  <si>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</si>
  <si>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</si>
  <si>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</si>
  <si>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</si>
  <si>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</si>
  <si>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</si>
  <si>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</si>
  <si>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</si>
  <si>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</si>
  <si>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</si>
  <si>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</si>
  <si>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</si>
  <si>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</si>
  <si>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</si>
  <si>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</si>
  <si>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</si>
  <si>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</si>
  <si>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</si>
  <si>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</si>
  <si>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</si>
  <si>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</si>
  <si>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</si>
  <si>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</si>
  <si>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</si>
  <si>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</si>
  <si>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</si>
  <si>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</si>
  <si>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</si>
  <si>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</si>
  <si>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</si>
  <si>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</si>
  <si>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</si>
  <si>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</si>
  <si>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</si>
  <si>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</si>
  <si>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</si>
  <si>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</si>
  <si>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</si>
  <si>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</si>
  <si>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</si>
  <si>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</si>
  <si>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</si>
  <si>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</si>
  <si>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</si>
  <si>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</si>
  <si>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</si>
  <si>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</si>
  <si>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</si>
  <si>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</si>
  <si>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</si>
  <si>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</si>
  <si>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</si>
  <si>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</si>
  <si>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</si>
  <si>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</si>
  <si>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</si>
  <si>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</si>
  <si>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</si>
  <si>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</si>
  <si>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</si>
  <si>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</si>
  <si>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</si>
  <si>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</si>
  <si>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</si>
  <si>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</si>
  <si>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</si>
  <si>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</si>
  <si>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</si>
  <si>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</si>
  <si>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</si>
  <si>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</si>
  <si>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</si>
  <si>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</si>
  <si>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</si>
  <si>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</si>
  <si>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</si>
  <si>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</si>
  <si>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</si>
  <si>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</si>
  <si>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</si>
  <si>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</si>
  <si>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</si>
  <si>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</si>
  <si>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</si>
  <si>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</si>
  <si>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</si>
  <si>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</si>
  <si>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</si>
  <si>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</si>
  <si>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</si>
  <si>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</si>
  <si>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</si>
  <si>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</si>
  <si>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</si>
  <si>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</si>
  <si>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</si>
  <si>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</si>
  <si>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</si>
  <si>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</si>
  <si>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</si>
  <si>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</si>
  <si>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</si>
  <si>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</si>
  <si>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</si>
  <si>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</si>
  <si>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</si>
  <si>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</si>
  <si>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</si>
  <si>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</si>
  <si>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</si>
  <si>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</si>
  <si>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</si>
  <si>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</si>
  <si>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</si>
  <si>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</si>
  <si>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</si>
  <si>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</si>
  <si>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</si>
  <si>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</si>
  <si>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</si>
  <si>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</si>
  <si>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</si>
  <si>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</si>
  <si>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</si>
  <si>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</si>
  <si>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</si>
  <si>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</si>
  <si>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</si>
  <si>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</si>
  <si>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</si>
  <si>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</si>
  <si>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</si>
  <si>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</si>
  <si>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</si>
  <si>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</si>
  <si>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</si>
  <si>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</si>
  <si>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</si>
  <si>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</si>
  <si>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</si>
  <si>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</si>
  <si>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</si>
  <si>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</si>
  <si>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</si>
  <si>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</si>
  <si>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</si>
  <si>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</si>
  <si>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</si>
  <si>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</si>
  <si>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</si>
  <si>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</si>
  <si>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</si>
  <si>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</si>
  <si>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</si>
  <si>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</si>
  <si>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</si>
  <si>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</si>
  <si>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</si>
  <si>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</si>
  <si>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</si>
  <si>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</si>
  <si>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</si>
  <si>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</si>
  <si>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</si>
  <si>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</si>
  <si>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</si>
  <si>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</si>
  <si>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</si>
  <si>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</si>
  <si>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</si>
  <si>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</si>
  <si>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</si>
  <si>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</si>
  <si>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</si>
  <si>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</si>
  <si>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</si>
  <si>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</si>
  <si>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</si>
  <si>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</si>
  <si>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</si>
  <si>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</si>
  <si>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</si>
  <si>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</si>
  <si>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</si>
  <si>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</si>
  <si>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</si>
  <si>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</si>
  <si>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</si>
  <si>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</si>
  <si>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</si>
  <si>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</si>
  <si>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</si>
  <si>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</si>
  <si>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</si>
  <si>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</si>
  <si>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</si>
  <si>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</si>
  <si>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</si>
  <si>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</si>
  <si>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</si>
  <si>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</si>
  <si>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</si>
  <si>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</si>
  <si>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</si>
  <si>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</si>
  <si>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</si>
  <si>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</si>
  <si>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</si>
  <si>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</si>
  <si>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</si>
  <si>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</si>
  <si>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</si>
  <si>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</si>
  <si>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</si>
  <si>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</si>
  <si>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</si>
  <si>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</si>
  <si>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</si>
  <si>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</si>
  <si>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</si>
  <si>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</si>
  <si>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</si>
  <si>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</si>
  <si>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</si>
  <si>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</si>
  <si>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</si>
  <si>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</si>
  <si>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</si>
  <si>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</si>
  <si>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</si>
  <si>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</si>
  <si>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</si>
  <si>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</si>
  <si>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</si>
  <si>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</si>
  <si>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</si>
  <si>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</si>
  <si>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</si>
  <si>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</si>
  <si>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</si>
  <si>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</si>
  <si>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</si>
  <si>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</si>
  <si>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</si>
  <si>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</si>
  <si>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</si>
  <si>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</si>
  <si>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</si>
  <si>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</si>
  <si>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</si>
  <si>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</si>
  <si>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</si>
  <si>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</si>
  <si>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</si>
  <si>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</si>
  <si>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</si>
  <si>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</si>
  <si>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</si>
  <si>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</si>
  <si>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</si>
  <si>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</si>
  <si>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</si>
  <si>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</si>
  <si>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</si>
  <si>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</si>
  <si>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</si>
  <si>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</si>
  <si>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</si>
  <si>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</si>
  <si>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</si>
  <si>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</si>
  <si>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</si>
  <si>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</si>
  <si>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</si>
  <si>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</si>
  <si>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</si>
  <si>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</si>
  <si>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</si>
  <si>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</si>
  <si>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</si>
  <si>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</si>
  <si>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</si>
  <si>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</si>
  <si>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</si>
  <si>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</si>
  <si>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</si>
  <si>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</si>
  <si>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</si>
  <si>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</si>
  <si>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</si>
  <si>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</si>
  <si>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</si>
  <si>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</si>
  <si>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</si>
  <si>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</si>
  <si>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</si>
  <si>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</si>
  <si>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</si>
  <si>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</si>
  <si>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</si>
  <si>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</si>
  <si>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</si>
  <si>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</si>
  <si>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</si>
  <si>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</si>
  <si>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</si>
  <si>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</si>
  <si>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</si>
  <si>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</si>
  <si>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</si>
  <si>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</si>
  <si>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</si>
  <si>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</si>
  <si>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</si>
  <si>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</si>
  <si>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</si>
  <si>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</si>
  <si>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</si>
  <si>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</si>
  <si>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</si>
  <si>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</si>
  <si>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</si>
  <si>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</si>
  <si>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</si>
  <si>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</si>
  <si>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</si>
  <si>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</si>
  <si>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</si>
  <si>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</si>
  <si>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</si>
  <si>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</si>
  <si>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</si>
  <si>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</si>
  <si>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</si>
  <si>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</si>
  <si>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</si>
  <si>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</si>
  <si>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</si>
  <si>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</si>
  <si>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</si>
  <si>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</si>
  <si>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</si>
  <si>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</si>
  <si>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</si>
  <si>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</si>
  <si>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</si>
  <si>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</si>
  <si>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</si>
  <si>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</si>
  <si>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</si>
  <si>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</si>
  <si>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</si>
  <si>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</si>
  <si>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</si>
  <si>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</si>
  <si>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</si>
  <si>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</si>
  <si>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</si>
  <si>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</si>
  <si>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</si>
  <si>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</si>
  <si>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</si>
  <si>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</si>
  <si>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</si>
  <si>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</si>
  <si>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</si>
  <si>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</si>
  <si>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</si>
  <si>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</si>
  <si>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</si>
  <si>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</si>
  <si>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</si>
  <si>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</si>
  <si>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</si>
  <si>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</si>
  <si>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</si>
  <si>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</si>
  <si>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</si>
  <si>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</si>
  <si>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</si>
  <si>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</si>
  <si>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</si>
  <si>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</si>
  <si>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</si>
  <si>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</si>
  <si>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</si>
  <si>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</si>
  <si>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</si>
  <si>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</si>
  <si>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</si>
  <si>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</si>
  <si>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</si>
  <si>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</si>
  <si>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</si>
  <si>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</si>
  <si>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</si>
  <si>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</si>
  <si>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</si>
  <si>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</si>
  <si>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</si>
  <si>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</si>
  <si>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</si>
  <si>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</si>
  <si>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</si>
  <si>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</si>
  <si>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</si>
  <si>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</si>
  <si>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</si>
  <si>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</si>
  <si>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</si>
  <si>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</si>
  <si>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</si>
  <si>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</si>
  <si>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</si>
  <si>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</si>
  <si>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</si>
  <si>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</si>
  <si>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</si>
  <si>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</si>
  <si>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</si>
  <si>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</si>
  <si>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</si>
  <si>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</si>
  <si>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</si>
  <si>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</si>
  <si>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</si>
  <si>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</si>
  <si>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</si>
  <si>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</si>
  <si>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</si>
  <si>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</si>
  <si>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</si>
  <si>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</si>
  <si>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</si>
  <si>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</si>
  <si>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</si>
  <si>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</si>
  <si>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</si>
  <si>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</si>
  <si>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</si>
  <si>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</si>
  <si>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</si>
  <si>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</si>
  <si>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</si>
  <si>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</si>
  <si>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</si>
  <si>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</si>
  <si>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</si>
  <si>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</si>
  <si>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</si>
  <si>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</si>
  <si>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</si>
  <si>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</si>
  <si>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</si>
  <si>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</si>
  <si>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</si>
  <si>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</si>
  <si>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</si>
  <si>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</si>
  <si>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</si>
  <si>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</si>
  <si>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</si>
  <si>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</si>
  <si>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</si>
  <si>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</si>
  <si>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</si>
  <si>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</si>
  <si>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</si>
  <si>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</si>
  <si>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</si>
  <si>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</si>
  <si>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</si>
  <si>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</si>
  <si>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</si>
  <si>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</si>
  <si>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</si>
  <si>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</si>
  <si>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</si>
  <si>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</si>
  <si>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</si>
  <si>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</si>
  <si>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</si>
  <si>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</si>
  <si>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</si>
  <si>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</si>
  <si>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</si>
  <si>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</si>
  <si>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</si>
  <si>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</si>
  <si>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</si>
  <si>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</si>
  <si>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</si>
  <si>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</si>
  <si>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</si>
  <si>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</si>
  <si>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</si>
  <si>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</si>
  <si>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</si>
  <si>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</si>
  <si>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</si>
  <si>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</si>
  <si>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</si>
  <si>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</si>
  <si>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</si>
  <si>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</si>
  <si>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</si>
  <si>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</si>
  <si>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</si>
  <si>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</si>
  <si>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</si>
  <si>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</si>
  <si>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</si>
  <si>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</si>
  <si>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</si>
  <si>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</si>
  <si>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</si>
  <si>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</si>
  <si>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</si>
  <si>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</si>
  <si>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</si>
  <si>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</si>
  <si>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</si>
  <si>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</si>
  <si>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</si>
  <si>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</si>
  <si>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</si>
  <si>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</si>
  <si>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</si>
  <si>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</si>
  <si>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</si>
  <si>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</si>
  <si>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</si>
  <si>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</si>
  <si>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</si>
  <si>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</si>
  <si>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</si>
  <si>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</si>
  <si>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</si>
  <si>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</si>
  <si>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</si>
  <si>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</si>
  <si>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</si>
  <si>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</si>
  <si>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</si>
  <si>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</si>
  <si>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</si>
  <si>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</si>
  <si>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</si>
  <si>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</si>
  <si>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</si>
  <si>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</si>
  <si>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</si>
  <si>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</si>
  <si>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</si>
  <si>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</si>
  <si>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</si>
  <si>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</si>
  <si>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</si>
  <si>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</si>
  <si>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</si>
  <si>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</si>
  <si>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</si>
  <si>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</si>
  <si>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</si>
  <si>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</si>
  <si>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</si>
  <si>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</si>
  <si>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</si>
  <si>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</si>
  <si>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</si>
  <si>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</si>
  <si>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</si>
  <si>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</si>
  <si>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</si>
  <si>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</si>
  <si>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</si>
  <si>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</si>
  <si>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</si>
  <si>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</si>
  <si>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</si>
  <si>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</si>
  <si>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</si>
  <si>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</si>
  <si>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</si>
  <si>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</si>
  <si>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</si>
  <si>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</si>
  <si>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</si>
  <si>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</si>
  <si>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</si>
  <si>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</si>
  <si>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</si>
  <si>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</si>
  <si>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</si>
  <si>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</si>
  <si>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</si>
  <si>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</si>
  <si>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</si>
  <si>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</si>
  <si>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</si>
  <si>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</si>
  <si>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</si>
  <si>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</si>
  <si>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</si>
  <si>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</si>
  <si>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</si>
  <si>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</si>
  <si>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</si>
  <si>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</si>
  <si>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</si>
  <si>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</si>
  <si>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</si>
  <si>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</si>
  <si>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</si>
  <si>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</si>
  <si>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</si>
  <si>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</si>
  <si>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</si>
  <si>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</si>
  <si>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</si>
  <si>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</si>
  <si>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</si>
  <si>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</si>
  <si>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</si>
  <si>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</si>
  <si>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</si>
  <si>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</si>
  <si>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</si>
  <si>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</si>
  <si>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</si>
  <si>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</si>
  <si>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</si>
  <si>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</si>
  <si>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</si>
  <si>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</si>
  <si>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</si>
  <si>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</si>
  <si>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</si>
  <si>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</si>
  <si>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</si>
  <si>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</si>
  <si>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</si>
  <si>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</si>
  <si>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</si>
  <si>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</si>
  <si>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</si>
  <si>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</si>
  <si>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</si>
  <si>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</si>
  <si>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</si>
  <si>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</si>
  <si>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</si>
  <si>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</si>
  <si>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</si>
  <si>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</si>
  <si>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</si>
  <si>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</si>
  <si>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</si>
  <si>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</si>
  <si>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</si>
  <si>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</si>
  <si>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</si>
  <si>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</si>
  <si>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</si>
  <si>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</si>
  <si>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</si>
  <si>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</si>
  <si>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</si>
  <si>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</si>
  <si>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</si>
  <si>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</si>
  <si>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</si>
  <si>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</si>
  <si>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</si>
  <si>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</si>
  <si>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</si>
  <si>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</si>
  <si>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</si>
  <si>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</si>
  <si>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</si>
  <si>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</si>
  <si>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</si>
  <si>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</si>
  <si>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</si>
  <si>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</si>
  <si>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</si>
  <si>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</si>
  <si>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</si>
  <si>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</si>
  <si>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</si>
  <si>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</si>
  <si>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</si>
  <si>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</si>
  <si>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</si>
  <si>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</si>
  <si>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</si>
  <si>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</si>
  <si>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</si>
  <si>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</si>
  <si>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</si>
  <si>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</si>
  <si>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</si>
  <si>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</si>
  <si>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</si>
  <si>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</si>
  <si>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</si>
  <si>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</si>
  <si>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</si>
  <si>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</si>
  <si>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</si>
  <si>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</si>
  <si>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</si>
  <si>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</si>
  <si>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</si>
  <si>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</si>
  <si>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</si>
  <si>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</si>
  <si>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</si>
  <si>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</si>
  <si>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</si>
  <si>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</si>
  <si>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</si>
  <si>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</si>
  <si>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</si>
  <si>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</si>
  <si>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</si>
  <si>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</si>
  <si>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</si>
  <si>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</si>
  <si>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</si>
  <si>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</si>
  <si>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</si>
  <si>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</si>
  <si>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</si>
  <si>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</si>
  <si>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</si>
  <si>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</si>
  <si>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</si>
  <si>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</si>
  <si>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</si>
  <si>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</si>
  <si>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</si>
  <si>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</si>
  <si>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</si>
  <si>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</si>
  <si>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</si>
  <si>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</si>
  <si>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</si>
  <si>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</si>
  <si>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</si>
  <si>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</si>
  <si>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</si>
  <si>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</si>
  <si>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</si>
  <si>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</si>
  <si>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</si>
  <si>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</si>
  <si>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</si>
  <si>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</si>
  <si>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</si>
  <si>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</si>
  <si>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</si>
  <si>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</si>
  <si>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</si>
  <si>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</si>
  <si>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</si>
  <si>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</si>
  <si>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</si>
  <si>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</si>
  <si>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</si>
  <si>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</si>
  <si>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</si>
  <si>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</si>
  <si>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</si>
  <si>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</si>
  <si>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</si>
  <si>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</si>
  <si>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</si>
  <si>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</si>
  <si>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</si>
  <si>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</si>
  <si>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</si>
  <si>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</si>
  <si>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</si>
  <si>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</si>
  <si>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</si>
  <si>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</si>
  <si>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</si>
  <si>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</si>
  <si>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</si>
  <si>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</si>
  <si>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</si>
  <si>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</si>
  <si>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</si>
  <si>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</si>
  <si>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</si>
  <si>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</si>
  <si>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</si>
  <si>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</si>
  <si>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</si>
  <si>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</si>
  <si>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</si>
  <si>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</si>
  <si>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</si>
  <si>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</si>
  <si>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</si>
  <si>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</si>
  <si>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</si>
  <si>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</si>
  <si>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</si>
  <si>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</si>
  <si>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</si>
  <si>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</si>
  <si>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</si>
  <si>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</si>
  <si>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</si>
  <si>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</si>
  <si>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</si>
  <si>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</si>
  <si>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</si>
  <si>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</si>
  <si>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</si>
  <si>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</si>
  <si>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</si>
  <si>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</si>
  <si>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</si>
  <si>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</si>
  <si>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</si>
  <si>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</si>
  <si>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</si>
  <si>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</si>
  <si>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</si>
  <si>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</si>
  <si>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</si>
  <si>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</si>
  <si>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</si>
  <si>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</si>
  <si>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</si>
  <si>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</si>
  <si>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</si>
  <si>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</si>
  <si>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</si>
  <si>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</si>
  <si>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</si>
  <si>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</si>
  <si>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</si>
  <si>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</si>
  <si>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</si>
  <si>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</si>
  <si>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</si>
  <si>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</si>
  <si>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</si>
  <si>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</si>
  <si>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</si>
  <si>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</si>
  <si>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</si>
  <si>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</si>
  <si>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</si>
  <si>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</si>
  <si>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</si>
  <si>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</si>
  <si>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</si>
  <si>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</si>
  <si>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</si>
  <si>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</si>
  <si>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</si>
  <si>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</si>
  <si>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</si>
  <si>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</si>
  <si>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</si>
  <si>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</si>
  <si>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</si>
  <si>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</si>
  <si>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</si>
  <si>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</si>
  <si>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</si>
  <si>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</si>
  <si>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</si>
  <si>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</si>
  <si>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</si>
  <si>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</si>
  <si>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</si>
  <si>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</si>
  <si>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</si>
  <si>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</si>
  <si>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</si>
  <si>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</si>
  <si>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</si>
  <si>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</si>
  <si>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</si>
  <si>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</si>
  <si>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</si>
  <si>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</si>
  <si>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</si>
  <si>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</si>
  <si>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</si>
  <si>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</si>
  <si>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</si>
  <si>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</si>
  <si>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</si>
  <si>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</si>
  <si>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</si>
  <si>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</si>
  <si>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</si>
  <si>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</si>
  <si>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</si>
  <si>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</si>
  <si>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</si>
  <si>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</si>
  <si>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</si>
  <si>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</si>
  <si>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</si>
  <si>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</si>
  <si>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</si>
  <si>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</si>
  <si>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</si>
  <si>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</si>
  <si>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</si>
  <si>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</si>
  <si>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</si>
  <si>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</si>
  <si>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</si>
  <si>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</si>
  <si>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</si>
  <si>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</si>
  <si>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</si>
  <si>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</si>
  <si>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</si>
  <si>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</si>
  <si>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</si>
  <si>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</si>
  <si>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</si>
  <si>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</si>
  <si>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</si>
  <si>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</si>
  <si>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</si>
  <si>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</si>
  <si>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</si>
  <si>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</si>
  <si>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</si>
  <si>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</si>
  <si>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</si>
  <si>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</si>
  <si>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</si>
  <si>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</si>
  <si>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</si>
  <si>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</si>
  <si>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</si>
  <si>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</si>
  <si>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</si>
  <si>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</si>
  <si>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</si>
  <si>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</si>
  <si>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</si>
  <si>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</si>
  <si>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</si>
  <si>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</si>
  <si>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</si>
  <si>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</si>
  <si>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</si>
  <si>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</si>
  <si>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</si>
  <si>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</si>
  <si>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</si>
  <si>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</si>
  <si>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</si>
  <si>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</si>
  <si>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</si>
  <si>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</si>
  <si>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</si>
  <si>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</si>
  <si>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</si>
  <si>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</si>
  <si>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</si>
  <si>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</si>
  <si>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</si>
  <si>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</si>
  <si>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</si>
  <si>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</si>
  <si>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</si>
  <si>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</si>
  <si>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</si>
  <si>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</si>
  <si>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</si>
  <si>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</si>
  <si>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</si>
  <si>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</si>
  <si>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</si>
  <si>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</si>
  <si>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</si>
  <si>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</si>
  <si>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</si>
  <si>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</si>
  <si>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</si>
  <si>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</si>
  <si>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</si>
  <si>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</si>
  <si>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</si>
  <si>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</si>
  <si>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</si>
  <si>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</si>
  <si>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</si>
  <si>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</si>
  <si>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</si>
  <si>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</si>
  <si>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</si>
  <si>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</si>
  <si>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</si>
  <si>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</si>
  <si>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</si>
  <si>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</si>
  <si>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</si>
  <si>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</si>
  <si>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</si>
  <si>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</si>
  <si>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</si>
  <si>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</si>
  <si>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</si>
  <si>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</si>
  <si>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</si>
  <si>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</si>
  <si>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</si>
  <si>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</si>
  <si>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</si>
  <si>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</si>
  <si>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</si>
  <si>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</si>
  <si>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</si>
  <si>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</si>
  <si>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</si>
  <si>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</si>
  <si>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</si>
  <si>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</si>
  <si>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</si>
  <si>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</si>
  <si>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</si>
  <si>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</si>
  <si>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</si>
  <si>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</si>
  <si>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</si>
  <si>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</si>
  <si>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</si>
  <si>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</si>
  <si>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</si>
  <si>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</si>
  <si>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</si>
  <si>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</si>
  <si>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</si>
  <si>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</si>
  <si>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</si>
  <si>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</si>
  <si>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</si>
  <si>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</si>
  <si>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</si>
  <si>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</si>
  <si>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</si>
  <si>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</si>
  <si>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</si>
  <si>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</si>
  <si>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</si>
  <si>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</si>
  <si>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</si>
  <si>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</si>
  <si>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</si>
  <si>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</si>
  <si>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</si>
  <si>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</si>
  <si>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</si>
  <si>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</si>
  <si>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</si>
  <si>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</si>
  <si>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</si>
  <si>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</si>
  <si>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</si>
  <si>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</si>
  <si>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</si>
  <si>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</si>
  <si>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</si>
  <si>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</si>
  <si>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</si>
  <si>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</si>
  <si>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</si>
  <si>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</si>
  <si>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</si>
  <si>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</si>
  <si>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</si>
  <si>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</si>
  <si>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</si>
  <si>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</si>
  <si>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</si>
  <si>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</si>
  <si>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</si>
  <si>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</si>
  <si>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</si>
  <si>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</si>
  <si>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</si>
  <si>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</si>
  <si>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</si>
  <si>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</si>
  <si>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</si>
  <si>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</si>
  <si>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</si>
  <si>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</si>
  <si>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</si>
  <si>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</si>
  <si>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</si>
  <si>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</si>
  <si>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</si>
  <si>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</si>
  <si>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</si>
  <si>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</si>
  <si>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</si>
  <si>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</si>
  <si>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</si>
  <si>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</si>
  <si>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</si>
  <si>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</si>
  <si>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</si>
  <si>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</si>
  <si>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</si>
  <si>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</si>
  <si>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</si>
  <si>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</si>
  <si>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</si>
  <si>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</si>
  <si>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</si>
  <si>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</si>
  <si>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</si>
  <si>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</si>
  <si>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</si>
  <si>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</si>
  <si>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</si>
  <si>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</si>
  <si>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</si>
  <si>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</si>
  <si>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</si>
  <si>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</si>
  <si>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</si>
  <si>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</si>
  <si>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</si>
  <si>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</si>
  <si>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</si>
  <si>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</si>
  <si>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</si>
  <si>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</si>
  <si>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</si>
  <si>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</si>
  <si>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</si>
  <si>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</si>
  <si>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</si>
  <si>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</si>
  <si>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</si>
  <si>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</si>
  <si>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</si>
  <si>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</si>
  <si>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</si>
  <si>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</si>
  <si>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</si>
  <si>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</si>
  <si>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</si>
  <si>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</si>
  <si>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</si>
  <si>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</si>
  <si>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</si>
  <si>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</si>
  <si>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</si>
  <si>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</si>
  <si>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</si>
  <si>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</si>
  <si>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</si>
  <si>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</si>
  <si>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</si>
  <si>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</si>
  <si>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</si>
  <si>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</si>
  <si>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</si>
  <si>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</si>
  <si>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</si>
  <si>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</si>
  <si>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</si>
  <si>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</si>
  <si>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</si>
  <si>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</si>
  <si>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</si>
  <si>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</si>
  <si>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</si>
  <si>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</si>
  <si>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</si>
  <si>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</si>
  <si>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</si>
  <si>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</si>
  <si>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</si>
  <si>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</si>
  <si>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</si>
  <si>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</si>
  <si>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</si>
  <si>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</si>
  <si>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</si>
  <si>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</si>
  <si>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</si>
  <si>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</si>
  <si>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</si>
  <si>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</si>
  <si>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</si>
  <si>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</si>
  <si>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</si>
  <si>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</si>
  <si>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</si>
  <si>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</si>
  <si>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</si>
  <si>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</si>
  <si>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</si>
  <si>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</si>
  <si>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</si>
  <si>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</si>
  <si>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</si>
  <si>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</si>
  <si>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</si>
  <si>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</si>
  <si>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</si>
  <si>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</si>
  <si>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</si>
  <si>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</si>
  <si>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</si>
  <si>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</si>
  <si>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</si>
  <si>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</si>
  <si>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</si>
  <si>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</si>
  <si>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</si>
  <si>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</si>
  <si>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</si>
  <si>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</si>
  <si>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</si>
  <si>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</si>
  <si>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</si>
  <si>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</si>
  <si>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</si>
  <si>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</si>
  <si>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</si>
  <si>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</si>
  <si>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</si>
  <si>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</si>
  <si>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</si>
  <si>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</si>
  <si>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</si>
  <si>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</si>
  <si>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</si>
  <si>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</si>
  <si>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</si>
  <si>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</si>
  <si>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</si>
  <si>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</si>
  <si>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</si>
  <si>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</si>
  <si>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</si>
  <si>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</si>
  <si>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</si>
  <si>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</si>
  <si>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</si>
  <si>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</si>
  <si>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</si>
  <si>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</si>
  <si>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</si>
  <si>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</si>
  <si>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</si>
  <si>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</si>
  <si>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</si>
  <si>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</si>
  <si>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</si>
  <si>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</si>
  <si>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</si>
  <si>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</si>
  <si>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</si>
  <si>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</si>
  <si>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</si>
  <si>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</si>
  <si>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</si>
  <si>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</si>
  <si>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</si>
  <si>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</si>
  <si>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</si>
  <si>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</si>
  <si>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</si>
  <si>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</si>
  <si>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</si>
  <si>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</si>
  <si>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</si>
  <si>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</si>
  <si>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</si>
  <si>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</si>
  <si>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</si>
  <si>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</si>
  <si>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</si>
  <si>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</si>
  <si>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</si>
  <si>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</si>
  <si>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</si>
  <si>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</si>
  <si>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</si>
  <si>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</si>
  <si>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</si>
  <si>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</si>
  <si>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</si>
  <si>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</si>
  <si>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</si>
  <si>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</si>
  <si>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</si>
  <si>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</si>
  <si>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</si>
  <si>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</si>
  <si>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</si>
  <si>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</si>
  <si>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</si>
  <si>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</si>
  <si>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</si>
  <si>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</si>
  <si>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</si>
  <si>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</si>
  <si>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</si>
  <si>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</si>
  <si>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</si>
  <si>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</si>
  <si>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</si>
  <si>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</si>
  <si>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</si>
  <si>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</si>
  <si>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</si>
  <si>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</si>
  <si>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</si>
  <si>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</si>
  <si>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</si>
  <si>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</si>
  <si>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</si>
  <si>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</si>
  <si>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</si>
  <si>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</si>
  <si>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</si>
  <si>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</si>
  <si>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</si>
  <si>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</si>
  <si>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</si>
  <si>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</si>
  <si>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</si>
  <si>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</si>
  <si>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</si>
  <si>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</si>
  <si>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</si>
  <si>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</si>
  <si>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</si>
  <si>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</si>
  <si>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</si>
  <si>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</si>
  <si>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</si>
  <si>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</si>
  <si>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</si>
  <si>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</si>
  <si>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</si>
  <si>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</si>
  <si>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</si>
  <si>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</si>
  <si>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</si>
  <si>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</si>
  <si>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</si>
  <si>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</si>
  <si>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</si>
  <si>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</si>
  <si>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</si>
  <si>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</si>
  <si>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</si>
  <si>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</si>
  <si>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</si>
  <si>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</si>
  <si>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</si>
  <si>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</si>
  <si>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</si>
  <si>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</si>
  <si>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</si>
  <si>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</si>
  <si>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</si>
  <si>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</si>
  <si>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</si>
  <si>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</si>
  <si>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</si>
  <si>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</si>
  <si>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</si>
  <si>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</si>
  <si>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</si>
  <si>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</si>
  <si>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</si>
  <si>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</si>
  <si>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</si>
  <si>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</si>
  <si>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</si>
  <si>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</si>
  <si>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</si>
  <si>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</si>
  <si>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</si>
  <si>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</si>
  <si>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</si>
  <si>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</si>
  <si>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</si>
  <si>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</si>
  <si>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</si>
  <si>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</si>
  <si>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</si>
  <si>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</si>
  <si>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</si>
  <si>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</si>
  <si>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</si>
  <si>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</si>
  <si>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</si>
  <si>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</si>
  <si>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</si>
  <si>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</si>
  <si>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</si>
  <si>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</si>
  <si>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</si>
  <si>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</si>
  <si>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</si>
  <si>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</si>
  <si>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</si>
  <si>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</si>
  <si>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</si>
  <si>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</si>
  <si>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</si>
  <si>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</si>
  <si>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</si>
  <si>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</si>
  <si>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</si>
  <si>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</si>
  <si>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</si>
  <si>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</si>
  <si>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</si>
  <si>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</si>
  <si>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</si>
  <si>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</si>
  <si>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</si>
  <si>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</si>
  <si>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</si>
  <si>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</si>
  <si>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</si>
  <si>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</si>
  <si>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</si>
  <si>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</si>
  <si>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</si>
  <si>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</si>
  <si>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</si>
  <si>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</si>
  <si>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</si>
  <si>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</si>
  <si>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</si>
  <si>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</si>
  <si>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</si>
  <si>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</si>
  <si>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</si>
  <si>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</si>
  <si>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</si>
  <si>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</si>
  <si>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</si>
  <si>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</si>
  <si>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</si>
  <si>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</si>
  <si>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</si>
  <si>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</si>
  <si>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</si>
  <si>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</si>
  <si>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</si>
  <si>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</si>
  <si>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</si>
  <si>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</si>
  <si>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</si>
  <si>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</si>
  <si>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</si>
  <si>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</si>
  <si>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</si>
  <si>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</si>
  <si>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</si>
  <si>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</si>
  <si>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</si>
  <si>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</si>
  <si>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</si>
  <si>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</si>
  <si>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</si>
  <si>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</si>
  <si>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</si>
  <si>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</si>
  <si>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</si>
  <si>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</si>
  <si>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</si>
  <si>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</si>
  <si>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</si>
  <si>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</si>
  <si>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</si>
  <si>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</si>
  <si>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</si>
  <si>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</si>
  <si>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</si>
  <si>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</si>
  <si>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</si>
  <si>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</si>
  <si>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</si>
  <si>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</si>
  <si>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</si>
  <si>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</si>
  <si>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</si>
  <si>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</si>
  <si>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</si>
  <si>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</si>
  <si>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</si>
  <si>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</si>
  <si>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</si>
  <si>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</si>
  <si>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</si>
  <si>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</si>
  <si>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</si>
  <si>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</si>
  <si>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</si>
  <si>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</si>
  <si>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</si>
  <si>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</si>
  <si>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</si>
  <si>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</si>
  <si>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</si>
  <si>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</si>
  <si>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</si>
  <si>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</si>
  <si>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</si>
  <si>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</si>
  <si>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</si>
  <si>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</si>
  <si>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</si>
  <si>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</si>
  <si>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</si>
  <si>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</si>
  <si>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</si>
  <si>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</si>
  <si>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</si>
  <si>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</si>
  <si>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</si>
  <si>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</si>
  <si>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</si>
  <si>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</si>
  <si>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</si>
  <si>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</si>
  <si>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</si>
  <si>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</si>
  <si>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</si>
  <si>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</si>
  <si>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</si>
  <si>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</si>
  <si>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</si>
  <si>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</si>
  <si>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</si>
  <si>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</si>
  <si>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</si>
  <si>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</si>
  <si>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</si>
  <si>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</si>
  <si>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</si>
  <si>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</si>
  <si>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</si>
  <si>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</si>
  <si>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</si>
  <si>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</si>
  <si>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</si>
  <si>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</si>
  <si>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</si>
  <si>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</si>
  <si>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</si>
  <si>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</si>
  <si>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</si>
  <si>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</si>
  <si>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</si>
  <si>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</si>
  <si>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</si>
  <si>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</si>
  <si>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</si>
  <si>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</si>
  <si>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</si>
  <si>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</si>
  <si>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</si>
  <si>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</si>
  <si>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</si>
  <si>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</si>
  <si>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</si>
  <si>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</si>
  <si>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</si>
  <si>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</si>
  <si>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</si>
  <si>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</si>
  <si>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</si>
  <si>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</si>
  <si>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</si>
  <si>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</si>
  <si>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</si>
  <si>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</si>
  <si>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</si>
  <si>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</si>
  <si>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</si>
  <si>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</si>
  <si>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</si>
  <si>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</si>
  <si>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</si>
  <si>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</si>
  <si>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</si>
  <si>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</si>
  <si>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</si>
  <si>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</si>
  <si>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</si>
  <si>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</si>
  <si>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</si>
  <si>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</si>
  <si>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</si>
  <si>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</si>
  <si>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</si>
  <si>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</si>
  <si>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</si>
  <si>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</si>
  <si>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</si>
  <si>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</si>
  <si>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</si>
  <si>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</si>
  <si>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</si>
  <si>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</si>
  <si>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</si>
  <si>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</si>
  <si>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</si>
  <si>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</si>
  <si>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</si>
  <si>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</si>
  <si>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</si>
  <si>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</si>
  <si>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</si>
  <si>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</si>
  <si>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</si>
  <si>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</si>
  <si>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</si>
  <si>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</si>
  <si>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</si>
  <si>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</si>
  <si>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</si>
  <si>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</si>
  <si>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</si>
  <si>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</si>
  <si>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</si>
  <si>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</si>
  <si>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</si>
  <si>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</si>
  <si>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</si>
  <si>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</si>
  <si>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</si>
  <si>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</si>
  <si>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</si>
  <si>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</si>
  <si>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</si>
  <si>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</si>
  <si>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</si>
  <si>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</si>
  <si>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</si>
  <si>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</si>
  <si>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</si>
  <si>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</si>
  <si>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</si>
  <si>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</si>
  <si>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</si>
  <si>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</si>
  <si>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</si>
  <si>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</si>
  <si>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</si>
  <si>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</si>
  <si>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</si>
  <si>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</si>
  <si>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</si>
  <si>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</si>
  <si>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</si>
  <si>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</si>
  <si>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</si>
  <si>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</si>
  <si>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</si>
  <si>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</si>
  <si>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</si>
  <si>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</si>
  <si>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</si>
  <si>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</si>
  <si>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</si>
  <si>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</si>
  <si>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</si>
  <si>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</si>
  <si>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</si>
  <si>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</si>
  <si>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</si>
  <si>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</si>
  <si>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</si>
  <si>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</si>
  <si>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</si>
  <si>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</si>
  <si>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</si>
  <si>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</si>
  <si>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</si>
  <si>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</si>
  <si>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</si>
  <si>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</si>
  <si>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</si>
  <si>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</si>
  <si>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</si>
  <si>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</si>
  <si>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</si>
  <si>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</si>
  <si>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</si>
  <si>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</si>
  <si>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</si>
  <si>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</si>
  <si>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</si>
  <si>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</si>
  <si>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</si>
  <si>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</si>
  <si>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</si>
  <si>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</si>
  <si>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</si>
  <si>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</si>
  <si>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</si>
  <si>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</si>
  <si>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</si>
  <si>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</si>
  <si>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</si>
  <si>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</si>
  <si>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</si>
  <si>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</si>
  <si>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</si>
  <si>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</si>
  <si>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</si>
  <si>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</si>
  <si>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</si>
  <si>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</si>
  <si>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</si>
  <si>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</si>
  <si>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</si>
  <si>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</si>
  <si>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</si>
  <si>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</si>
  <si>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</si>
  <si>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</si>
  <si>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</si>
  <si>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</si>
  <si>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</si>
  <si>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</si>
  <si>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</si>
  <si>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</si>
  <si>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</si>
  <si>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</si>
  <si>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</si>
  <si>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</si>
  <si>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</si>
  <si>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</si>
  <si>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</si>
  <si>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</si>
  <si>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</si>
  <si>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</si>
  <si>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</si>
  <si>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</si>
  <si>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</si>
  <si>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</si>
  <si>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</si>
  <si>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</si>
  <si>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</si>
  <si>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</si>
  <si>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</si>
  <si>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</si>
  <si>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</si>
  <si>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</si>
  <si>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</si>
  <si>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</si>
  <si>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</si>
  <si>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</si>
  <si>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</si>
  <si>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</si>
  <si>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</si>
  <si>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</si>
  <si>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</si>
  <si>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</si>
  <si>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</si>
  <si>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</si>
  <si>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</si>
  <si>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</si>
  <si>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</si>
  <si>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</si>
  <si>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</si>
  <si>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</si>
  <si>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</si>
  <si>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</si>
  <si>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</si>
  <si>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</si>
  <si>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</si>
  <si>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</si>
  <si>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</si>
  <si>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</si>
  <si>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</si>
  <si>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</si>
  <si>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</si>
  <si>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</si>
  <si>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</si>
  <si>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</si>
  <si>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</si>
  <si>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</si>
  <si>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</si>
  <si>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</si>
  <si>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</si>
  <si>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</si>
  <si>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</si>
  <si>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</si>
  <si>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</si>
  <si>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</si>
  <si>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</si>
  <si>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</si>
  <si>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</si>
  <si>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</si>
  <si>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</si>
  <si>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</si>
  <si>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</si>
  <si>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</si>
  <si>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</si>
  <si>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</si>
  <si>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</si>
  <si>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</si>
  <si>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</si>
  <si>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</si>
  <si>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</si>
  <si>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</si>
  <si>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</si>
  <si>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</si>
  <si>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</si>
  <si>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</si>
  <si>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</si>
  <si>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</si>
  <si>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</si>
  <si>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</si>
  <si>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</si>
  <si>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</si>
  <si>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</si>
  <si>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</si>
  <si>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</si>
  <si>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</si>
  <si>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</si>
  <si>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</si>
  <si>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</si>
  <si>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</si>
  <si>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</si>
  <si>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</si>
  <si>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</si>
  <si>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</si>
  <si>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</si>
  <si>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</si>
  <si>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</si>
  <si>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</si>
  <si>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</si>
  <si>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</si>
  <si>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</si>
  <si>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</si>
  <si>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</si>
  <si>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</si>
  <si>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</si>
  <si>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</si>
  <si>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</si>
  <si>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</si>
  <si>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</si>
  <si>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</si>
  <si>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</si>
  <si>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</si>
  <si>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</si>
  <si>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</si>
  <si>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</si>
  <si>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</si>
  <si>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</si>
  <si>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</si>
  <si>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</si>
  <si>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</si>
  <si>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</si>
  <si>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</si>
  <si>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</si>
  <si>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</si>
  <si>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</si>
  <si>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</si>
  <si>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</si>
  <si>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</si>
  <si>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</si>
  <si>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</si>
  <si>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</si>
  <si>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</si>
  <si>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</si>
  <si>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</si>
  <si>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</si>
  <si>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</si>
  <si>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</si>
  <si>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</si>
  <si>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</si>
  <si>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</si>
  <si>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</si>
  <si>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</si>
  <si>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</si>
  <si>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</si>
  <si>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</si>
  <si>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</si>
  <si>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</si>
  <si>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</si>
  <si>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</si>
  <si>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</si>
  <si>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</si>
  <si>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</si>
  <si>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</si>
  <si>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</si>
  <si>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</si>
  <si>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</si>
  <si>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</si>
  <si>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</si>
  <si>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</si>
  <si>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</si>
  <si>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</si>
  <si>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</si>
  <si>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</si>
  <si>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</si>
  <si>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</si>
  <si>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</si>
  <si>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</si>
  <si>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</si>
  <si>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</si>
  <si>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</si>
  <si>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</si>
  <si>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</si>
  <si>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</si>
  <si>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</si>
  <si>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</si>
  <si>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</si>
  <si>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</si>
  <si>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</si>
  <si>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</si>
  <si>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</si>
  <si>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</si>
  <si>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</si>
  <si>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</si>
  <si>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</si>
  <si>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</si>
  <si>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</si>
  <si>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</si>
  <si>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</si>
  <si>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</si>
  <si>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</si>
  <si>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</si>
  <si>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</si>
  <si>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</si>
  <si>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</si>
  <si>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</si>
  <si>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</si>
  <si>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</si>
  <si>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</si>
  <si>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</si>
  <si>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</si>
  <si>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</si>
  <si>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</si>
  <si>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</si>
  <si>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</si>
  <si>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</si>
  <si>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</si>
  <si>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</si>
  <si>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</si>
  <si>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</si>
  <si>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</si>
  <si>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</si>
  <si>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</si>
  <si>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</si>
  <si>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</si>
  <si>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</si>
  <si>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</si>
  <si>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</si>
  <si>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</si>
  <si>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</si>
  <si>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</si>
  <si>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</si>
  <si>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</si>
  <si>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</si>
  <si>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</si>
  <si>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</si>
  <si>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</si>
  <si>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</si>
  <si>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</si>
  <si>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</si>
  <si>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</si>
  <si>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</si>
  <si>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</si>
  <si>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</si>
  <si>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</si>
  <si>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</si>
  <si>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</si>
  <si>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</si>
  <si>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</si>
  <si>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</si>
  <si>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</si>
  <si>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</si>
  <si>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</si>
  <si>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</si>
  <si>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</si>
  <si>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</si>
  <si>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</si>
  <si>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</si>
  <si>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</si>
  <si>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</si>
  <si>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</si>
  <si>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</si>
  <si>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</si>
  <si>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</si>
  <si>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</si>
  <si>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</si>
  <si>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</si>
  <si>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</si>
  <si>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</si>
  <si>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</si>
  <si>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</si>
  <si>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</si>
  <si>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</si>
  <si>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</si>
  <si>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</si>
  <si>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</si>
  <si>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</si>
  <si>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</si>
  <si>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</si>
  <si>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</si>
  <si>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</si>
  <si>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</si>
  <si>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</si>
  <si>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</si>
  <si>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</si>
  <si>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</si>
  <si>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</si>
  <si>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</si>
  <si>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</si>
  <si>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</si>
  <si>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</si>
  <si>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</si>
  <si>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</si>
  <si>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</si>
  <si>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</si>
  <si>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</si>
  <si>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</si>
  <si>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</si>
  <si>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</si>
  <si>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</si>
  <si>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</si>
  <si>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</si>
  <si>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</si>
  <si>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</si>
  <si>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</si>
  <si>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</si>
  <si>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</si>
  <si>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</si>
  <si>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</si>
  <si>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</si>
  <si>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</si>
  <si>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</si>
  <si>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</si>
  <si>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</si>
  <si>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</si>
  <si>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</si>
  <si>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</si>
  <si>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</si>
  <si>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</si>
  <si>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</si>
  <si>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</si>
  <si>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</si>
  <si>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</si>
  <si>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</si>
  <si>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</si>
  <si>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</si>
  <si>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</si>
  <si>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</si>
  <si>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</si>
  <si>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</si>
  <si>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</si>
  <si>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</si>
  <si>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</si>
  <si>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</si>
  <si>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</si>
  <si>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</si>
  <si>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</si>
  <si>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</si>
  <si>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</si>
  <si>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</si>
  <si>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</si>
  <si>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</si>
  <si>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</si>
  <si>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</si>
  <si>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</si>
  <si>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</si>
  <si>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</si>
  <si>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</si>
  <si>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</si>
  <si>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</si>
  <si>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</si>
  <si>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</si>
  <si>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</si>
  <si>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</si>
  <si>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</si>
  <si>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</si>
  <si>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</si>
  <si>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</si>
  <si>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</si>
  <si>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</si>
  <si>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</si>
  <si>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</si>
  <si>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</si>
  <si>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</si>
  <si>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</si>
  <si>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</si>
  <si>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</si>
  <si>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</si>
  <si>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</si>
  <si>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</si>
  <si>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</si>
  <si>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</si>
  <si>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</si>
  <si>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</si>
  <si>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</si>
  <si>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</si>
  <si>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</si>
  <si>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</si>
  <si>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</si>
  <si>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</si>
  <si>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</si>
  <si>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</si>
  <si>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</si>
  <si>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</si>
  <si>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</si>
  <si>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</si>
  <si>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</si>
  <si>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</si>
  <si>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</si>
  <si>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</si>
  <si>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</si>
  <si>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</si>
  <si>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</si>
  <si>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</si>
  <si>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</si>
  <si>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</si>
  <si>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</si>
  <si>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</si>
  <si>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</si>
  <si>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</si>
  <si>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</si>
  <si>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</si>
  <si>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</si>
  <si>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</si>
  <si>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</si>
  <si>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</si>
  <si>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</si>
  <si>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</si>
  <si>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</si>
  <si>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</si>
  <si>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</si>
  <si>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</si>
  <si>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</si>
  <si>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</si>
  <si>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</si>
  <si>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</si>
  <si>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</si>
  <si>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</si>
  <si>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</si>
  <si>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</si>
  <si>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</si>
  <si>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</si>
  <si>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</si>
  <si>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</si>
  <si>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</si>
  <si>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</si>
  <si>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</si>
  <si>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</si>
  <si>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</si>
  <si>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</si>
  <si>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</si>
  <si>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</si>
  <si>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</si>
  <si>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</si>
  <si>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</si>
  <si>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</si>
  <si>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</si>
  <si>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</si>
  <si>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</si>
  <si>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</si>
  <si>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</si>
  <si>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</si>
  <si>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</si>
  <si>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</si>
  <si>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</si>
  <si>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</si>
  <si>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</si>
  <si>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</si>
  <si>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</si>
  <si>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</si>
  <si>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</si>
  <si>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</si>
  <si>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</si>
  <si>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</si>
  <si>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</si>
  <si>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</si>
  <si>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</si>
  <si>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</si>
  <si>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</si>
  <si>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</si>
  <si>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</si>
  <si>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</si>
  <si>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</si>
  <si>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</si>
  <si>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</si>
  <si>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</si>
  <si>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</si>
  <si>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</si>
  <si>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</si>
  <si>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</si>
  <si>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</si>
  <si>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</si>
  <si>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</si>
  <si>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</si>
  <si>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</si>
  <si>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</si>
  <si>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</si>
  <si>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</si>
  <si>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</si>
  <si>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</si>
  <si>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</si>
  <si>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</si>
  <si>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</si>
  <si>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</si>
  <si>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</si>
  <si>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</si>
  <si>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</si>
  <si>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</si>
  <si>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</si>
  <si>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</si>
  <si>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</si>
  <si>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</si>
  <si>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</si>
  <si>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</si>
  <si>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</si>
  <si>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</si>
  <si>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</si>
  <si>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</si>
  <si>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</si>
  <si>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</si>
  <si>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</si>
  <si>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</si>
  <si>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</si>
  <si>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</si>
  <si>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</si>
  <si>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</si>
  <si>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</si>
  <si>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</si>
  <si>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</si>
  <si>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</si>
  <si>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</si>
  <si>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</si>
  <si>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</si>
  <si>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</si>
  <si>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</si>
  <si>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</si>
  <si>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</si>
  <si>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</si>
  <si>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</si>
  <si>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</si>
  <si>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</si>
  <si>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</si>
  <si>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</si>
  <si>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</si>
  <si>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</si>
  <si>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</si>
  <si>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</si>
  <si>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</si>
  <si>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</si>
  <si>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</si>
  <si>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</si>
  <si>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</si>
  <si>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</si>
  <si>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</si>
  <si>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</si>
  <si>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</si>
  <si>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</si>
  <si>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</si>
  <si>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</si>
  <si>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</si>
  <si>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</si>
  <si>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</si>
  <si>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</si>
  <si>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</si>
  <si>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</si>
  <si>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</si>
  <si>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</si>
  <si>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</si>
  <si>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</si>
  <si>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</si>
  <si>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</si>
  <si>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</si>
  <si>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</si>
  <si>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</si>
  <si>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</si>
  <si>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</si>
  <si>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</si>
  <si>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</si>
  <si>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</si>
  <si>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</si>
  <si>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</si>
  <si>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</si>
  <si>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</si>
  <si>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</si>
  <si>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</si>
  <si>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</si>
  <si>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</si>
  <si>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</si>
  <si>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</si>
  <si>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</si>
  <si>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</si>
  <si>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</si>
  <si>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</si>
  <si>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</si>
  <si>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</si>
  <si>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</si>
  <si>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</si>
  <si>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</si>
  <si>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</si>
  <si>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</si>
  <si>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</si>
  <si>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</si>
  <si>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</si>
  <si>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</si>
  <si>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</si>
  <si>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</si>
  <si>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</si>
  <si>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</si>
  <si>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</si>
  <si>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</si>
  <si>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</si>
  <si>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</si>
  <si>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</si>
  <si>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</si>
  <si>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</si>
  <si>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</si>
  <si>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</si>
  <si>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</si>
  <si>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</si>
  <si>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</si>
  <si>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</si>
  <si>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</si>
  <si>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</si>
  <si>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</si>
  <si>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</si>
  <si>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</si>
  <si>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</si>
  <si>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</si>
  <si>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</si>
  <si>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</si>
  <si>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</si>
  <si>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</si>
  <si>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</si>
  <si>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</si>
  <si>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</si>
  <si>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</si>
  <si>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</si>
  <si>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</si>
  <si>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</si>
  <si>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</si>
  <si>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</si>
  <si>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</si>
  <si>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</si>
  <si>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</si>
  <si>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</si>
  <si>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</si>
  <si>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</si>
  <si>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</si>
  <si>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</si>
  <si>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</si>
  <si>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</si>
  <si>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</si>
  <si>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</si>
  <si>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</si>
  <si>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</si>
  <si>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</si>
  <si>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</si>
  <si>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</si>
  <si>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</si>
  <si>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</si>
  <si>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</si>
  <si>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</si>
  <si>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</si>
  <si>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</si>
  <si>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</si>
  <si>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</si>
  <si>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</si>
  <si>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</si>
  <si>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</si>
  <si>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</si>
  <si>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</si>
  <si>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</si>
  <si>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</si>
  <si>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</si>
  <si>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</si>
  <si>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</si>
  <si>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</si>
  <si>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</si>
  <si>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</si>
  <si>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</si>
  <si>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</si>
  <si>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</si>
  <si>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</si>
  <si>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</si>
  <si>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</si>
  <si>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</si>
  <si>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</si>
  <si>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</si>
  <si>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</si>
  <si>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</si>
  <si>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</si>
  <si>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</si>
  <si>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</si>
  <si>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</si>
  <si>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</si>
  <si>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</si>
  <si>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</si>
  <si>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</si>
  <si>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</si>
  <si>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</si>
  <si>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</si>
  <si>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</si>
  <si>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</si>
  <si>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</si>
  <si>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</si>
  <si>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</si>
  <si>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</si>
  <si>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</si>
  <si>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</si>
  <si>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</si>
  <si>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</si>
  <si>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</si>
  <si>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</si>
  <si>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</si>
  <si>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</si>
  <si>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</si>
  <si>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</si>
  <si>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</si>
  <si>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</si>
  <si>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</si>
  <si>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</si>
  <si>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</si>
  <si>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</si>
  <si>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</si>
  <si>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</si>
  <si>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</si>
  <si>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</si>
  <si>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</si>
  <si>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</si>
  <si>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</si>
  <si>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</si>
  <si>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</si>
  <si>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</si>
  <si>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</si>
  <si>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</si>
  <si>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</si>
  <si>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</si>
  <si>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</si>
  <si>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</si>
  <si>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</si>
  <si>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</si>
  <si>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</si>
  <si>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</si>
  <si>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</si>
  <si>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</si>
  <si>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</si>
  <si>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</si>
  <si>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</si>
  <si>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</si>
  <si>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</si>
  <si>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</si>
  <si>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</si>
  <si>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</si>
  <si>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</si>
  <si>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</si>
  <si>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</si>
  <si>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</si>
  <si>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</si>
  <si>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</si>
  <si>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</si>
  <si>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</si>
  <si>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</si>
  <si>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</si>
  <si>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</si>
  <si>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</si>
  <si>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</si>
  <si>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</si>
  <si>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</si>
  <si>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</si>
  <si>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</si>
  <si>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</si>
  <si>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</si>
  <si>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</si>
  <si>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</si>
  <si>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</si>
  <si>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</si>
  <si>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</si>
  <si>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</si>
  <si>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</si>
  <si>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</si>
  <si>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</si>
  <si>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</si>
  <si>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</si>
  <si>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</si>
  <si>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</si>
  <si>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</si>
  <si>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</si>
  <si>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</si>
  <si>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</si>
  <si>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</si>
  <si>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</si>
  <si>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</si>
  <si>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</si>
  <si>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</si>
  <si>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</si>
  <si>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</si>
  <si>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</si>
  <si>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</si>
  <si>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</si>
  <si>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</si>
  <si>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</si>
  <si>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</si>
  <si>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</si>
  <si>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</si>
  <si>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</si>
  <si>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</si>
  <si>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</si>
  <si>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</si>
  <si>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</si>
  <si>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</si>
  <si>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</si>
  <si>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</si>
  <si>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</si>
  <si>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</si>
  <si>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</si>
  <si>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</si>
  <si>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</si>
  <si>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</si>
  <si>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</si>
  <si>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</si>
  <si>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</si>
  <si>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</si>
  <si>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</si>
  <si>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</si>
  <si>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</si>
  <si>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</si>
  <si>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</si>
  <si>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</si>
  <si>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</si>
  <si>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</si>
  <si>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</si>
  <si>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</si>
  <si>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</si>
  <si>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</si>
  <si>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</si>
  <si>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</si>
  <si>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</si>
  <si>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</si>
  <si>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</si>
  <si>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</si>
  <si>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</si>
  <si>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</si>
  <si>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</si>
  <si>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</si>
  <si>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</si>
  <si>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</si>
  <si>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</si>
  <si>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</si>
  <si>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</si>
  <si>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</si>
  <si>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</si>
  <si>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</si>
  <si>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</si>
  <si>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</si>
  <si>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</si>
  <si>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</si>
  <si>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</si>
  <si>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</si>
  <si>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</si>
  <si>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</si>
  <si>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</si>
  <si>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</si>
  <si>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</si>
  <si>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</si>
  <si>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</si>
  <si>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</si>
  <si>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</si>
  <si>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</si>
  <si>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</si>
  <si>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</si>
  <si>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</si>
  <si>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</si>
  <si>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</si>
  <si>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</si>
  <si>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</si>
  <si>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</si>
  <si>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</si>
  <si>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</si>
  <si>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</si>
  <si>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</si>
  <si>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</si>
  <si>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</si>
  <si>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</si>
  <si>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</si>
  <si>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</si>
  <si>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</si>
  <si>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</si>
  <si>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</si>
  <si>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</si>
  <si>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</si>
  <si>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</si>
  <si>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</si>
  <si>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</si>
  <si>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</si>
  <si>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</si>
  <si>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</si>
  <si>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</si>
  <si>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</si>
  <si>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</si>
  <si>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</si>
  <si>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</si>
  <si>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</si>
  <si>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</si>
  <si>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</si>
  <si>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</si>
  <si>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</si>
  <si>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</si>
  <si>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</si>
  <si>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</si>
  <si>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</si>
  <si>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</si>
  <si>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</si>
  <si>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</si>
  <si>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</si>
  <si>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</si>
  <si>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</si>
  <si>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</si>
  <si>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</si>
  <si>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</si>
  <si>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</si>
  <si>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</si>
  <si>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</si>
  <si>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</si>
  <si>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</si>
  <si>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</si>
  <si>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</si>
  <si>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</si>
  <si>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</si>
  <si>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</si>
  <si>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</si>
  <si>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</si>
  <si>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</si>
  <si>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</si>
  <si>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</si>
  <si>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</si>
  <si>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</si>
  <si>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</si>
  <si>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</si>
  <si>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</si>
  <si>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</si>
  <si>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</si>
  <si>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</si>
  <si>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</si>
  <si>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</si>
  <si>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</si>
  <si>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</si>
  <si>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</si>
  <si>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</si>
  <si>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</si>
  <si>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</si>
  <si>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</si>
  <si>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</si>
  <si>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</si>
  <si>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</si>
  <si>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</si>
  <si>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</si>
  <si>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</si>
  <si>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</si>
  <si>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</si>
  <si>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</si>
  <si>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</si>
  <si>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</si>
  <si>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</si>
  <si>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</si>
  <si>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</si>
  <si>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</si>
  <si>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</si>
  <si>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</si>
  <si>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</si>
  <si>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</si>
  <si>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</si>
  <si>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</si>
  <si>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</si>
  <si>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</si>
  <si>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</si>
  <si>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</si>
  <si>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</si>
  <si>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</si>
  <si>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</si>
  <si>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</si>
  <si>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</si>
  <si>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</si>
  <si>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</si>
  <si>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</si>
  <si>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</si>
  <si>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</si>
  <si>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</si>
  <si>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</si>
  <si>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</si>
  <si>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</si>
  <si>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</si>
  <si>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</si>
  <si>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</si>
  <si>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</si>
  <si>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</si>
  <si>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</si>
  <si>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</si>
  <si>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</si>
  <si>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</si>
  <si>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</si>
  <si>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</si>
  <si>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</si>
  <si>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</si>
  <si>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</si>
  <si>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</si>
  <si>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</si>
  <si>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</si>
  <si>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</si>
  <si>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</si>
  <si>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</si>
  <si>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</si>
  <si>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</si>
  <si>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</si>
  <si>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</si>
  <si>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</si>
  <si>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</si>
  <si>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</si>
  <si>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</si>
  <si>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</si>
  <si>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</si>
  <si>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</si>
  <si>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</si>
  <si>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</si>
  <si>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</si>
  <si>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</si>
  <si>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</si>
  <si>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</si>
  <si>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</si>
  <si>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</si>
  <si>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</si>
  <si>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</si>
  <si>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</si>
  <si>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</si>
  <si>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</si>
  <si>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</si>
  <si>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</si>
  <si>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</si>
  <si>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</si>
  <si>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</si>
  <si>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</si>
  <si>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</si>
  <si>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</si>
  <si>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</si>
  <si>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</si>
  <si>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</si>
  <si>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</si>
  <si>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</si>
  <si>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</si>
  <si>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</si>
  <si>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</si>
  <si>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</si>
  <si>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</si>
  <si>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</si>
  <si>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</si>
  <si>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</si>
  <si>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</si>
  <si>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</si>
  <si>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</si>
  <si>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</si>
  <si>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</si>
  <si>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</si>
  <si>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</si>
  <si>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</si>
  <si>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</si>
  <si>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</si>
  <si>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</si>
  <si>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</si>
  <si>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</si>
  <si>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</si>
  <si>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</si>
  <si>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</si>
  <si>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</si>
  <si>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</si>
  <si>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</si>
  <si>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</si>
  <si>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</si>
  <si>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</si>
  <si>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</si>
  <si>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</si>
  <si>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</si>
  <si>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</si>
  <si>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</si>
  <si>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</si>
  <si>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</si>
  <si>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</si>
  <si>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</si>
  <si>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</si>
  <si>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</si>
  <si>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</si>
  <si>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</si>
  <si>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</si>
  <si>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</si>
  <si>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</si>
  <si>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</si>
  <si>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</si>
  <si>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</si>
  <si>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</si>
  <si>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</si>
  <si>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</si>
  <si>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</si>
  <si>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</si>
  <si>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</si>
  <si>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</si>
  <si>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</si>
  <si>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</si>
  <si>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</si>
  <si>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</si>
  <si>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</si>
  <si>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</si>
  <si>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</si>
  <si>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</si>
  <si>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</si>
  <si>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</si>
  <si>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</si>
  <si>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</si>
  <si>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</si>
  <si>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</si>
  <si>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</si>
  <si>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</si>
  <si>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</si>
  <si>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</si>
  <si>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</si>
  <si>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</si>
  <si>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</si>
  <si>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</si>
  <si>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</si>
  <si>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</si>
  <si>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</si>
  <si>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</si>
  <si>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</si>
  <si>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</si>
  <si>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</si>
  <si>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</si>
  <si>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</si>
  <si>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</si>
  <si>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</si>
  <si>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</si>
  <si>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</si>
  <si>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</si>
  <si>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</si>
  <si>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</si>
  <si>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</si>
  <si>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</si>
  <si>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</si>
  <si>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</si>
  <si>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</si>
  <si>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</si>
  <si>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</si>
  <si>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</si>
  <si>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</si>
  <si>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</si>
  <si>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</si>
  <si>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</si>
  <si>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</si>
  <si>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</si>
  <si>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</si>
  <si>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</si>
  <si>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</si>
  <si>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</si>
  <si>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</si>
  <si>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</si>
  <si>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</si>
  <si>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</si>
  <si>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</si>
  <si>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</si>
  <si>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</si>
  <si>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</si>
  <si>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</si>
  <si>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</si>
  <si>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</si>
  <si>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</si>
  <si>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</si>
  <si>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</si>
  <si>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</si>
  <si>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</si>
  <si>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</si>
  <si>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</si>
  <si>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</si>
  <si>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</si>
  <si>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</si>
  <si>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</si>
  <si>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</si>
  <si>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</si>
  <si>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</si>
  <si>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</si>
  <si>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</si>
  <si>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</si>
  <si>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</si>
  <si>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</si>
  <si>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</si>
  <si>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</si>
  <si>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</si>
  <si>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</si>
  <si>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</si>
  <si>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</si>
  <si>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</si>
  <si>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</si>
  <si>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</si>
  <si>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</si>
  <si>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</si>
  <si>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</si>
  <si>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</si>
  <si>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</si>
  <si>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</si>
  <si>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</si>
  <si>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</si>
  <si>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</si>
  <si>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</si>
  <si>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</si>
  <si>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</si>
  <si>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</si>
  <si>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</si>
  <si>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</si>
  <si>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</si>
  <si>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</si>
  <si>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</si>
  <si>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</si>
  <si>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</si>
  <si>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</si>
  <si>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</si>
  <si>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</si>
  <si>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</si>
  <si>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</si>
  <si>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</si>
  <si>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</si>
  <si>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</si>
  <si>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</si>
  <si>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</si>
  <si>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</si>
  <si>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</si>
  <si>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</si>
  <si>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</si>
  <si>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</si>
  <si>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</si>
  <si>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</si>
  <si>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</si>
  <si>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</si>
  <si>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</si>
  <si>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</si>
  <si>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</si>
  <si>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</si>
  <si>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</si>
  <si>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</si>
  <si>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</si>
  <si>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</si>
  <si>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</si>
  <si>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</si>
  <si>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</si>
  <si>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</si>
  <si>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</si>
  <si>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</si>
  <si>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</si>
  <si>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</si>
  <si>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</si>
  <si>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</si>
  <si>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</si>
  <si>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</si>
  <si>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</si>
  <si>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</si>
  <si>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</si>
  <si>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</si>
  <si>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</si>
  <si>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</si>
  <si>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</si>
  <si>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</si>
  <si>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</si>
  <si>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</si>
  <si>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</si>
  <si>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</si>
  <si>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</si>
  <si>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</si>
  <si>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</si>
  <si>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</si>
  <si>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</si>
  <si>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</si>
  <si>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</si>
  <si>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</si>
  <si>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</si>
  <si>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</si>
  <si>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</si>
  <si>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</si>
  <si>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</si>
  <si>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</si>
  <si>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</si>
  <si>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</si>
  <si>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</si>
  <si>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</si>
  <si>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</si>
  <si>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</si>
  <si>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</si>
  <si>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</si>
  <si>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</si>
  <si>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</si>
  <si>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</si>
  <si>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</si>
  <si>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</si>
  <si>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</si>
  <si>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</si>
  <si>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</si>
  <si>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</si>
  <si>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</si>
  <si>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</si>
  <si>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</si>
  <si>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</si>
  <si>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</si>
  <si>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</si>
  <si>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</si>
  <si>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</si>
  <si>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</si>
  <si>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</si>
  <si>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</si>
  <si>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</si>
  <si>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</si>
  <si>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</si>
  <si>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</si>
  <si>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</si>
  <si>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</si>
  <si>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</si>
  <si>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</si>
  <si>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</si>
  <si>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</si>
  <si>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</si>
  <si>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</si>
  <si>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</si>
  <si>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</si>
  <si>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</si>
  <si>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</si>
  <si>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</si>
  <si>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</si>
  <si>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</si>
  <si>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</si>
  <si>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</si>
  <si>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</si>
  <si>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</si>
  <si>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</si>
  <si>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</si>
  <si>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</si>
  <si>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</si>
  <si>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</si>
  <si>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</si>
  <si>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</si>
  <si>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</si>
  <si>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</si>
  <si>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</si>
  <si>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</si>
  <si>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</si>
  <si>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</si>
  <si>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</si>
  <si>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</si>
  <si>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</si>
  <si>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</si>
  <si>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</si>
  <si>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</si>
  <si>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</si>
  <si>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</si>
  <si>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</si>
  <si>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</si>
  <si>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</si>
  <si>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</si>
  <si>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</si>
  <si>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</si>
  <si>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</si>
  <si>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</si>
  <si>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</si>
  <si>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</si>
  <si>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</si>
  <si>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</si>
  <si>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</si>
  <si>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</si>
  <si>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</si>
  <si>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</si>
  <si>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</si>
  <si>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</si>
  <si>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</si>
  <si>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</si>
  <si>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</si>
  <si>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</si>
  <si>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</si>
  <si>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</si>
  <si>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</si>
  <si>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</si>
  <si>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</si>
  <si>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</si>
  <si>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</si>
  <si>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</si>
  <si>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</si>
  <si>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</si>
  <si>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</si>
  <si>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</si>
  <si>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</si>
  <si>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</si>
  <si>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</si>
  <si>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</si>
  <si>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</si>
  <si>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</si>
  <si>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</si>
  <si>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</si>
  <si>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</si>
  <si>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</si>
  <si>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</si>
  <si>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</si>
  <si>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</si>
  <si>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</si>
  <si>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</si>
  <si>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</si>
  <si>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</si>
  <si>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</si>
  <si>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</si>
  <si>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</si>
  <si>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</si>
  <si>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</si>
  <si>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</si>
  <si>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</si>
  <si>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</si>
  <si>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</si>
  <si>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</si>
  <si>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</si>
  <si>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</si>
  <si>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</si>
  <si>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</si>
  <si>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</si>
  <si>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</si>
  <si>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</si>
  <si>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</si>
  <si>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</si>
  <si>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</si>
  <si>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</si>
  <si>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</si>
  <si>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</si>
  <si>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</si>
  <si>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</si>
  <si>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</si>
  <si>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</si>
  <si>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</si>
  <si>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</si>
  <si>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</si>
  <si>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</si>
  <si>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</si>
  <si>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</si>
  <si>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</si>
  <si>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</si>
  <si>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</si>
  <si>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</si>
  <si>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</si>
  <si>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</si>
  <si>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</si>
  <si>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</si>
  <si>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</si>
  <si>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</si>
  <si>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</si>
  <si>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</si>
  <si>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</si>
  <si>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</si>
  <si>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</si>
  <si>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</si>
  <si>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</si>
  <si>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</si>
  <si>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</si>
  <si>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</si>
  <si>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</si>
  <si>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</si>
  <si>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</si>
  <si>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</si>
  <si>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</si>
  <si>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</si>
  <si>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</si>
  <si>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</si>
  <si>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</si>
  <si>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</si>
  <si>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</si>
  <si>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</si>
  <si>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</si>
  <si>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</si>
  <si>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</si>
  <si>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</si>
  <si>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</si>
  <si>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</si>
  <si>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</si>
  <si>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</si>
  <si>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</si>
  <si>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</si>
  <si>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</si>
  <si>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</si>
  <si>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</si>
  <si>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</si>
  <si>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</si>
  <si>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</si>
  <si>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</si>
  <si>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</si>
  <si>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</si>
  <si>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</si>
  <si>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</si>
  <si>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</si>
  <si>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</si>
  <si>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</si>
  <si>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</si>
  <si>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</si>
  <si>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</si>
  <si>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</si>
  <si>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</si>
  <si>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</si>
  <si>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</si>
  <si>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</si>
  <si>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</si>
  <si>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</si>
  <si>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</si>
  <si>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</si>
  <si>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</si>
  <si>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</si>
  <si>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</si>
  <si>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</si>
  <si>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</si>
  <si>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</si>
  <si>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</si>
  <si>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</si>
  <si>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</si>
  <si>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</si>
  <si>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</si>
  <si>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</si>
  <si>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</si>
  <si>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</si>
  <si>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</si>
  <si>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</si>
  <si>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</si>
  <si>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</si>
  <si>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</si>
  <si>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</si>
  <si>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</si>
  <si>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</si>
  <si>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</si>
  <si>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</si>
  <si>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</si>
  <si>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</si>
  <si>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</si>
  <si>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</si>
  <si>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</si>
  <si>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</si>
  <si>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</si>
  <si>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</si>
  <si>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</si>
  <si>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</si>
  <si>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</si>
  <si>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</si>
  <si>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</si>
  <si>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</si>
  <si>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</si>
  <si>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</si>
  <si>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</si>
  <si>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</si>
  <si>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</si>
  <si>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</si>
  <si>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</si>
  <si>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</si>
  <si>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</si>
  <si>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</si>
  <si>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</si>
  <si>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</si>
  <si>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</si>
  <si>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</si>
  <si>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</si>
  <si>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</si>
  <si>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</si>
  <si>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</si>
  <si>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</si>
  <si>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</si>
  <si>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</si>
  <si>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</si>
  <si>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</si>
  <si>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</si>
  <si>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</si>
  <si>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</si>
  <si>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</si>
  <si>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</si>
  <si>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</si>
  <si>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</si>
  <si>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</si>
  <si>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</si>
  <si>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</si>
  <si>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</si>
  <si>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</si>
  <si>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</si>
  <si>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</si>
  <si>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</si>
  <si>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</si>
  <si>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</si>
  <si>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</si>
  <si>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</si>
  <si>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</si>
  <si>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</si>
  <si>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</si>
  <si>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</si>
  <si>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</si>
  <si>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</si>
  <si>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</si>
  <si>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</si>
  <si>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</si>
  <si>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</si>
  <si>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</si>
  <si>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</si>
  <si>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</si>
  <si>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</si>
  <si>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</si>
  <si>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</si>
  <si>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</si>
  <si>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</si>
  <si>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</si>
  <si>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</si>
  <si>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</si>
  <si>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</si>
  <si>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</si>
  <si>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</si>
  <si>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</si>
  <si>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</si>
  <si>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</si>
  <si>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</si>
  <si>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</si>
  <si>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</si>
  <si>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</si>
  <si>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</si>
  <si>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</si>
  <si>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</si>
  <si>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</si>
  <si>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</si>
  <si>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</si>
  <si>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</si>
  <si>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</si>
  <si>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</si>
  <si>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</si>
  <si>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</si>
  <si>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</si>
  <si>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</si>
  <si>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</si>
  <si>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</si>
  <si>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</si>
  <si>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</si>
  <si>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</si>
  <si>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</si>
  <si>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</si>
  <si>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</si>
  <si>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</si>
  <si>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</si>
  <si>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</si>
  <si>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</si>
  <si>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</si>
  <si>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</si>
  <si>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</si>
  <si>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</si>
  <si>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</si>
  <si>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</si>
  <si>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</si>
  <si>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</si>
  <si>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</si>
  <si>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</si>
  <si>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</si>
  <si>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</si>
  <si>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</si>
  <si>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</si>
  <si>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</si>
  <si>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</si>
  <si>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</si>
  <si>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</si>
  <si>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</si>
  <si>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</si>
  <si>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</si>
  <si>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</si>
  <si>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</si>
  <si>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</si>
  <si>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</si>
  <si>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</si>
  <si>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</si>
  <si>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</si>
  <si>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</si>
  <si>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</si>
  <si>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</si>
  <si>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</si>
  <si>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</si>
  <si>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</si>
  <si>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</si>
  <si>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</si>
  <si>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</si>
  <si>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</si>
  <si>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</si>
  <si>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</si>
  <si>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</si>
  <si>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</si>
  <si>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</si>
  <si>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</si>
  <si>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</si>
  <si>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</si>
  <si>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</si>
  <si>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</si>
  <si>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</si>
  <si>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</si>
  <si>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</si>
  <si>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</si>
  <si>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</si>
  <si>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</si>
  <si>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</si>
  <si>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</si>
  <si>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</si>
  <si>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</si>
  <si>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</si>
  <si>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</si>
  <si>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</si>
  <si>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</si>
  <si>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</si>
  <si>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</si>
  <si>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</si>
  <si>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</si>
  <si>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</si>
  <si>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</si>
  <si>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</si>
  <si>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</si>
  <si>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</si>
  <si>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</si>
  <si>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</si>
  <si>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</si>
  <si>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</si>
  <si>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</si>
  <si>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</si>
  <si>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</si>
  <si>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</si>
  <si>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</si>
  <si>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</si>
  <si>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</si>
  <si>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</si>
  <si>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</si>
  <si>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</si>
  <si>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</si>
  <si>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</si>
  <si>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</si>
  <si>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</si>
  <si>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</si>
  <si>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</si>
  <si>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</si>
  <si>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</si>
  <si>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</si>
  <si>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</si>
  <si>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</si>
  <si>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</si>
  <si>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</si>
  <si>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</si>
  <si>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</si>
  <si>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</si>
  <si>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</si>
  <si>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</si>
  <si>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</si>
  <si>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</si>
  <si>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</si>
  <si>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</si>
  <si>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</si>
  <si>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</si>
  <si>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</si>
  <si>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</si>
  <si>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</si>
  <si>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</si>
  <si>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</si>
  <si>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</si>
  <si>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</si>
  <si>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</si>
  <si>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</si>
  <si>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</si>
  <si>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</si>
  <si>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</si>
  <si>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</si>
  <si>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</si>
  <si>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</si>
  <si>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</si>
  <si>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</si>
  <si>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</si>
  <si>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</si>
  <si>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</si>
  <si>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</si>
  <si>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</si>
  <si>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</si>
  <si>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</si>
  <si>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</si>
  <si>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</si>
  <si>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</si>
  <si>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</si>
  <si>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</si>
  <si>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</si>
  <si>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</si>
  <si>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</si>
  <si>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</si>
  <si>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</si>
  <si>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</si>
  <si>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</si>
  <si>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</si>
  <si>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</si>
  <si>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</si>
  <si>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</si>
  <si>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</si>
  <si>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</si>
  <si>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</si>
  <si>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</si>
  <si>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</si>
  <si>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</si>
  <si>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</si>
  <si>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</si>
  <si>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</si>
  <si>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</si>
  <si>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</si>
  <si>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</si>
  <si>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</si>
  <si>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</si>
  <si>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</si>
  <si>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</si>
  <si>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</si>
  <si>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</si>
  <si>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</si>
  <si>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</si>
  <si>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</si>
  <si>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</si>
  <si>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</si>
  <si>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</si>
  <si>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</si>
  <si>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</si>
  <si>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</si>
  <si>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</si>
  <si>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</si>
  <si>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</si>
  <si>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</si>
  <si>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</si>
  <si>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</si>
  <si>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</si>
  <si>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</si>
  <si>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</si>
  <si>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</si>
  <si>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</si>
  <si>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</si>
  <si>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</si>
  <si>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</si>
  <si>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</si>
  <si>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</si>
  <si>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</si>
  <si>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</si>
  <si>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</si>
  <si>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</si>
  <si>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</si>
  <si>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</si>
  <si>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</si>
  <si>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</si>
  <si>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</si>
  <si>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</si>
  <si>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</si>
  <si>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</si>
  <si>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</si>
  <si>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</si>
  <si>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</si>
  <si>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</si>
  <si>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</si>
  <si>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</si>
  <si>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</si>
  <si>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</si>
  <si>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</si>
  <si>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</si>
  <si>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</si>
  <si>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</si>
  <si>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</si>
  <si>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</si>
  <si>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</si>
  <si>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</si>
  <si>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</si>
  <si>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</si>
  <si>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</si>
  <si>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</si>
  <si>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</si>
  <si>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</si>
  <si>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</si>
  <si>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</si>
  <si>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</si>
  <si>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</si>
  <si>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</si>
  <si>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</si>
  <si>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</si>
  <si>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</si>
  <si>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</si>
  <si>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</si>
  <si>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</si>
  <si>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</si>
  <si>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</si>
  <si>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</si>
  <si>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</si>
  <si>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</si>
  <si>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</si>
  <si>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</si>
  <si>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</si>
  <si>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</si>
  <si>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</si>
  <si>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</si>
  <si>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</si>
  <si>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</si>
  <si>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</si>
  <si>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</si>
  <si>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</si>
  <si>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</si>
  <si>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</si>
  <si>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</si>
  <si>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</si>
  <si>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</si>
  <si>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</si>
  <si>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</si>
  <si>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</si>
  <si>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</si>
  <si>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</si>
  <si>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</si>
  <si>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</si>
  <si>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</si>
  <si>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</si>
  <si>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</si>
  <si>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</si>
  <si>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</si>
  <si>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</si>
  <si>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</si>
  <si>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</si>
  <si>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</si>
  <si>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</si>
  <si>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</si>
  <si>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</si>
  <si>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</si>
  <si>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</si>
  <si>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</si>
  <si>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</si>
  <si>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</si>
  <si>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</si>
  <si>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</si>
  <si>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</si>
  <si>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</si>
  <si>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</si>
  <si>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</si>
  <si>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</si>
  <si>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</si>
  <si>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</si>
  <si>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</si>
  <si>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</si>
  <si>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</si>
  <si>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</si>
  <si>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</si>
  <si>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</si>
  <si>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</si>
  <si>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</si>
  <si>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</si>
  <si>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</si>
  <si>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</si>
  <si>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</si>
  <si>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</si>
  <si>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</si>
  <si>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</si>
  <si>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</si>
  <si>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</si>
  <si>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</si>
  <si>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</si>
  <si>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</si>
  <si>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</si>
  <si>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</si>
  <si>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</si>
  <si>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</si>
  <si>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</si>
  <si>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</si>
  <si>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</si>
  <si>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</si>
  <si>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</si>
  <si>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</si>
  <si>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</si>
  <si>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</si>
  <si>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</si>
  <si>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</si>
  <si>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</si>
  <si>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</si>
  <si>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</si>
  <si>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</si>
  <si>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</si>
  <si>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</si>
  <si>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</si>
  <si>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</si>
  <si>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</si>
  <si>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</si>
  <si>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</si>
  <si>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</si>
  <si>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</si>
  <si>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</si>
  <si>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</si>
  <si>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</si>
  <si>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</si>
  <si>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</si>
  <si>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</si>
  <si>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</si>
  <si>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</si>
  <si>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</si>
  <si>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</si>
  <si>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</si>
  <si>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</si>
  <si>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</si>
  <si>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</si>
  <si>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</si>
  <si>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</si>
  <si>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</si>
  <si>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</si>
  <si>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</si>
  <si>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</si>
  <si>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</si>
  <si>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</si>
  <si>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</si>
  <si>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</si>
  <si>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</si>
  <si>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</si>
  <si>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</si>
  <si>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</si>
  <si>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</si>
  <si>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</si>
  <si>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</si>
  <si>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</si>
  <si>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</si>
  <si>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</si>
  <si>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</si>
  <si>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</si>
  <si>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</si>
  <si>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</si>
  <si>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</si>
  <si>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</si>
  <si>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</si>
  <si>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</si>
  <si>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</si>
  <si>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</si>
  <si>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</si>
  <si>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</si>
  <si>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</si>
  <si>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</si>
  <si>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</si>
  <si>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</si>
  <si>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</si>
  <si>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</si>
  <si>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</si>
  <si>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</si>
  <si>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</si>
  <si>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</si>
  <si>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</si>
  <si>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</si>
  <si>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</si>
  <si>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</si>
  <si>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</si>
  <si>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</si>
  <si>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</si>
  <si>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</si>
  <si>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</si>
  <si>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</si>
  <si>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</si>
  <si>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</si>
  <si>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</si>
  <si>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</si>
  <si>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</si>
  <si>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</si>
  <si>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</si>
  <si>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</si>
  <si>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</si>
  <si>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</si>
  <si>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</si>
  <si>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</si>
  <si>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</si>
  <si>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</si>
  <si>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</si>
  <si>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</si>
  <si>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</si>
  <si>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</si>
  <si>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</si>
  <si>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</si>
  <si>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</si>
  <si>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</si>
  <si>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</si>
  <si>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</si>
  <si>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</si>
  <si>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</si>
  <si>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</si>
  <si>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</si>
  <si>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</si>
  <si>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</si>
  <si>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</si>
  <si>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</si>
  <si>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</si>
  <si>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</si>
  <si>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</si>
  <si>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</si>
  <si>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</si>
  <si>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</si>
  <si>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</si>
  <si>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</si>
  <si>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</si>
  <si>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</si>
  <si>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</si>
  <si>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</si>
  <si>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</si>
  <si>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</si>
  <si>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</si>
  <si>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</si>
  <si>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</si>
  <si>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</si>
  <si>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</si>
  <si>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</si>
  <si>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</si>
  <si>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</si>
  <si>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</si>
  <si>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</si>
  <si>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</si>
  <si>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</si>
  <si>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</si>
  <si>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</si>
  <si>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</si>
  <si>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</si>
  <si>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</si>
  <si>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</si>
  <si>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</si>
  <si>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</si>
  <si>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</si>
  <si>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</si>
  <si>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</si>
  <si>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</si>
  <si>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</si>
  <si>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</si>
  <si>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</si>
  <si>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</si>
  <si>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</si>
  <si>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</si>
  <si>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</si>
  <si>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</si>
  <si>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</si>
  <si>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</si>
  <si>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</si>
  <si>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</si>
  <si>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</si>
  <si>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</si>
  <si>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</si>
  <si>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</si>
  <si>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</si>
  <si>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</si>
  <si>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</si>
  <si>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</si>
  <si>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</si>
  <si>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</si>
  <si>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</si>
  <si>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</si>
  <si>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</si>
  <si>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</si>
  <si>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</si>
  <si>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</si>
  <si>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</si>
  <si>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</si>
  <si>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</si>
  <si>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</si>
  <si>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</si>
  <si>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</si>
  <si>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</si>
  <si>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</si>
  <si>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</si>
  <si>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</si>
  <si>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</si>
  <si>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</si>
  <si>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</si>
  <si>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</si>
  <si>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</si>
  <si>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</si>
  <si>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</si>
  <si>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</si>
  <si>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</si>
  <si>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</si>
  <si>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</si>
  <si>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</si>
  <si>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</si>
  <si>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</si>
  <si>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</si>
  <si>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</si>
  <si>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</si>
  <si>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</si>
  <si>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</si>
  <si>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</si>
  <si>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</si>
  <si>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</si>
  <si>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</si>
  <si>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</si>
  <si>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</si>
  <si>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</si>
  <si>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</si>
  <si>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</si>
  <si>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</si>
  <si>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</si>
  <si>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</si>
  <si>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</si>
  <si>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</si>
  <si>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</si>
  <si>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</si>
  <si>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</si>
  <si>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</si>
  <si>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</si>
  <si>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</si>
  <si>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</si>
  <si>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</si>
  <si>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</si>
  <si>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</si>
  <si>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</si>
  <si>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</si>
  <si>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</si>
  <si>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</si>
  <si>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</si>
  <si>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</si>
  <si>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</si>
  <si>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</si>
  <si>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</si>
  <si>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</si>
  <si>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</si>
  <si>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</si>
  <si>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</si>
  <si>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</si>
  <si>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</si>
  <si>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</si>
  <si>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</si>
  <si>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</si>
  <si>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</si>
  <si>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</si>
  <si>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</si>
  <si>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</si>
  <si>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</si>
  <si>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</si>
  <si>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</si>
  <si>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</si>
  <si>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</si>
  <si>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</si>
  <si>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</si>
  <si>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</si>
  <si>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</si>
  <si>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</si>
  <si>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</si>
  <si>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</si>
  <si>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</si>
  <si>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</si>
  <si>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</si>
  <si>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</si>
  <si>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</si>
  <si>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</si>
  <si>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</si>
  <si>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</si>
  <si>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</si>
  <si>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</si>
  <si>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</si>
  <si>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</si>
  <si>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</si>
  <si>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</si>
  <si>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</si>
  <si>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</si>
  <si>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</si>
  <si>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</si>
  <si>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</si>
  <si>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</si>
  <si>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</si>
  <si>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</si>
  <si>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</si>
  <si>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</si>
  <si>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</si>
  <si>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</si>
  <si>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</si>
  <si>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</si>
  <si>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</si>
  <si>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</si>
  <si>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</si>
  <si>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</si>
  <si>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</si>
  <si>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</si>
  <si>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</si>
  <si>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</si>
  <si>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</si>
  <si>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</si>
  <si>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</si>
  <si>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</si>
  <si>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</si>
  <si>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</si>
  <si>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</si>
  <si>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</si>
  <si>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</si>
  <si>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</si>
  <si>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</si>
  <si>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</si>
  <si>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</si>
  <si>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</si>
  <si>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</si>
  <si>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</si>
  <si>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</si>
  <si>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</si>
  <si>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</si>
  <si>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</si>
  <si>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</si>
  <si>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</si>
  <si>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</si>
  <si>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</si>
  <si>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</si>
  <si>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</si>
  <si>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</si>
  <si>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</si>
  <si>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</si>
  <si>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</si>
  <si>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</si>
  <si>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</si>
  <si>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</si>
  <si>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</si>
  <si>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</si>
  <si>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</si>
  <si>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</si>
  <si>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</si>
  <si>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</si>
  <si>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</si>
  <si>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</si>
  <si>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</si>
  <si>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</si>
  <si>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</si>
  <si>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</si>
  <si>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</si>
  <si>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</si>
  <si>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</si>
  <si>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</si>
  <si>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</si>
  <si>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</si>
  <si>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</si>
  <si>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</si>
  <si>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</si>
  <si>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</si>
  <si>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</si>
  <si>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</si>
  <si>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</si>
  <si>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</si>
  <si>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</si>
  <si>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</si>
  <si>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</si>
  <si>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</si>
  <si>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</si>
  <si>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</si>
  <si>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</si>
  <si>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</si>
  <si>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</si>
  <si>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</si>
  <si>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</si>
  <si>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</si>
  <si>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</si>
  <si>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</si>
  <si>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</si>
  <si>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</si>
  <si>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</si>
  <si>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</si>
  <si>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</si>
  <si>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</si>
  <si>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</si>
  <si>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</si>
  <si>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</si>
  <si>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</si>
  <si>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</si>
  <si>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</si>
  <si>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</si>
  <si>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</si>
  <si>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</si>
  <si>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</si>
  <si>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</si>
  <si>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</si>
  <si>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</si>
  <si>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</si>
  <si>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</si>
  <si>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</si>
  <si>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</si>
  <si>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</si>
  <si>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</si>
  <si>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</si>
  <si>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</si>
  <si>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</si>
  <si>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</si>
  <si>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</si>
  <si>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</si>
  <si>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</si>
  <si>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</si>
  <si>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</si>
  <si>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</si>
  <si>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</si>
  <si>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</si>
  <si>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</si>
  <si>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</si>
  <si>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</si>
  <si>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</si>
  <si>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</si>
  <si>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</si>
  <si>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</si>
  <si>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</si>
  <si>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</si>
  <si>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</si>
  <si>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</si>
  <si>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</si>
  <si>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</si>
  <si>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</si>
  <si>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</si>
  <si>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</si>
  <si>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</si>
  <si>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</si>
  <si>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</si>
  <si>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</si>
  <si>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</si>
  <si>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</si>
  <si>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</si>
  <si>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</si>
  <si>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</si>
  <si>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</si>
  <si>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</si>
  <si>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</si>
  <si>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</si>
  <si>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</si>
  <si>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</si>
  <si>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</si>
  <si>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</si>
  <si>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</si>
  <si>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</si>
  <si>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</si>
  <si>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</si>
  <si>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</si>
  <si>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</si>
  <si>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</si>
  <si>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</si>
  <si>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</si>
  <si>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</si>
  <si>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</si>
  <si>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</si>
  <si>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</si>
  <si>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</si>
  <si>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</si>
  <si>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</si>
  <si>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</si>
  <si>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</si>
  <si>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</si>
  <si>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</si>
  <si>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</si>
  <si>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</si>
  <si>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</si>
  <si>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</si>
  <si>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</si>
  <si>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</si>
  <si>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</si>
  <si>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</si>
  <si>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</si>
  <si>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</si>
  <si>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</si>
  <si>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</si>
  <si>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</si>
  <si>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</si>
  <si>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</si>
  <si>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</si>
  <si>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</si>
  <si>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</si>
  <si>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</si>
  <si>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</si>
  <si>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</si>
  <si>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</si>
  <si>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</si>
  <si>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</si>
  <si>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</si>
  <si>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</si>
  <si>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</si>
  <si>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</si>
  <si>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</si>
  <si>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</si>
  <si>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</si>
  <si>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</si>
  <si>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</si>
  <si>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</si>
  <si>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</si>
  <si>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</si>
  <si>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</si>
  <si>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</si>
  <si>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</si>
  <si>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</si>
  <si>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</si>
  <si>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</si>
  <si>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</si>
  <si>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</si>
  <si>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</si>
  <si>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</si>
  <si>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</si>
  <si>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</si>
  <si>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</si>
  <si>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</si>
  <si>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</si>
  <si>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</si>
  <si>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</si>
  <si>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</si>
  <si>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</si>
  <si>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</si>
  <si>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</si>
  <si>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</si>
  <si>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</si>
  <si>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</si>
  <si>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</si>
  <si>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</si>
  <si>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</si>
  <si>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</si>
  <si>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</si>
  <si>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</si>
  <si>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</si>
  <si>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</si>
  <si>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</si>
  <si>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</si>
  <si>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</si>
  <si>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</si>
  <si>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</si>
  <si>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</si>
  <si>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</si>
  <si>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</si>
  <si>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</si>
  <si>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</si>
  <si>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</si>
  <si>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</si>
  <si>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</si>
  <si>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</si>
  <si>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</si>
  <si>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</si>
  <si>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</si>
  <si>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</si>
  <si>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</si>
  <si>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</si>
  <si>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</si>
  <si>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</si>
  <si>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</si>
  <si>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</si>
  <si>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</si>
  <si>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</si>
  <si>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</si>
  <si>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</si>
  <si>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</si>
  <si>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</si>
  <si>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</si>
  <si>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</si>
  <si>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</si>
  <si>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</si>
  <si>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</si>
  <si>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</si>
  <si>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</si>
  <si>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</si>
  <si>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</si>
  <si>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</si>
  <si>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</si>
  <si>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</si>
  <si>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</si>
  <si>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</si>
  <si>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</si>
  <si>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</si>
  <si>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</si>
  <si>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</si>
  <si>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</si>
  <si>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</si>
  <si>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</si>
  <si>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</si>
  <si>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</si>
  <si>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</si>
  <si>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</si>
  <si>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</si>
  <si>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</si>
  <si>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</si>
  <si>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</si>
  <si>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</si>
  <si>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</si>
  <si>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</si>
  <si>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</si>
  <si>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</si>
  <si>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</si>
  <si>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</si>
  <si>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</si>
  <si>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</si>
  <si>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</si>
  <si>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</si>
  <si>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</si>
  <si>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</si>
  <si>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</si>
  <si>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</si>
  <si>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</si>
  <si>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</si>
  <si>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</si>
  <si>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</si>
  <si>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</si>
  <si>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</si>
  <si>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</si>
  <si>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</si>
  <si>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</si>
  <si>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</si>
  <si>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</si>
  <si>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</si>
  <si>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</si>
  <si>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</si>
  <si>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</si>
  <si>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</si>
  <si>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</si>
  <si>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</si>
  <si>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</si>
  <si>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</si>
  <si>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</si>
  <si>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</si>
  <si>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</si>
  <si>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</si>
  <si>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</si>
  <si>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</si>
  <si>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</si>
  <si>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</si>
  <si>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</si>
  <si>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</si>
  <si>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</si>
  <si>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</si>
  <si>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</si>
  <si>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</si>
  <si>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</si>
  <si>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</si>
  <si>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</si>
  <si>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</si>
  <si>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</si>
  <si>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</si>
  <si>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</si>
  <si>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</si>
  <si>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</si>
  <si>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</si>
  <si>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</si>
  <si>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</si>
  <si>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</si>
  <si>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</si>
  <si>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</si>
  <si>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</si>
  <si>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</si>
  <si>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</si>
  <si>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</si>
  <si>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</si>
  <si>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</si>
  <si>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</si>
  <si>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</si>
  <si>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</si>
  <si>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</si>
  <si>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</si>
  <si>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</si>
  <si>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</si>
  <si>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</si>
  <si>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</si>
  <si>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</si>
  <si>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</si>
  <si>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</si>
  <si>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</si>
  <si>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</si>
  <si>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</si>
  <si>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</si>
  <si>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</si>
  <si>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</si>
  <si>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</si>
  <si>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</si>
  <si>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</si>
  <si>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</si>
  <si>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</si>
  <si>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</si>
  <si>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</si>
  <si>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</si>
  <si>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</si>
  <si>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</si>
  <si>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</si>
  <si>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</si>
  <si>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</si>
  <si>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</si>
  <si>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</si>
  <si>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</si>
  <si>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</si>
  <si>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</si>
  <si>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</si>
  <si>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</si>
  <si>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</si>
  <si>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</si>
  <si>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</si>
  <si>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</si>
  <si>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</si>
  <si>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</si>
  <si>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</si>
  <si>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</si>
  <si>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</si>
  <si>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</si>
  <si>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</si>
  <si>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</si>
  <si>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</si>
  <si>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</si>
  <si>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</si>
  <si>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</si>
  <si>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</si>
  <si>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</si>
  <si>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</si>
  <si>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</si>
  <si>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</si>
  <si>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</si>
  <si>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</si>
  <si>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</si>
  <si>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</si>
  <si>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</si>
  <si>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</si>
  <si>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</si>
  <si>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</si>
  <si>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</si>
  <si>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</si>
  <si>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</si>
  <si>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</si>
  <si>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</si>
  <si>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</si>
  <si>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</si>
  <si>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</si>
  <si>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</si>
  <si>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</si>
  <si>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</si>
  <si>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</si>
  <si>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</si>
  <si>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</si>
  <si>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</si>
  <si>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</si>
  <si>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</si>
  <si>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</si>
  <si>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</si>
  <si>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</si>
  <si>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</si>
  <si>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</si>
  <si>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</si>
  <si>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</si>
  <si>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</si>
  <si>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</si>
  <si>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</si>
  <si>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</si>
  <si>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</si>
  <si>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</si>
  <si>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</si>
  <si>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</si>
  <si>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</si>
  <si>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</si>
  <si>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</si>
  <si>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</si>
  <si>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</si>
  <si>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</si>
  <si>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</si>
  <si>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</si>
  <si>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</si>
  <si>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</si>
  <si>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</si>
  <si>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</si>
  <si>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</si>
  <si>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</si>
  <si>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</si>
  <si>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</si>
  <si>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</si>
  <si>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</si>
  <si>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</si>
  <si>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</si>
  <si>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</si>
  <si>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</si>
  <si>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</si>
  <si>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</si>
  <si>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</si>
  <si>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</si>
  <si>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</si>
  <si>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</si>
  <si>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</si>
  <si>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</si>
  <si>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</si>
  <si>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</si>
  <si>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</si>
  <si>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</si>
  <si>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</si>
  <si>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</si>
  <si>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</si>
  <si>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</si>
  <si>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</si>
  <si>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</si>
  <si>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</si>
  <si>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</si>
  <si>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</si>
  <si>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</si>
  <si>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</si>
  <si>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</si>
  <si>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</si>
  <si>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</si>
  <si>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</si>
  <si>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</si>
  <si>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</si>
  <si>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</si>
  <si>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</si>
  <si>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</si>
  <si>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</si>
  <si>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</si>
  <si>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</si>
  <si>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</si>
  <si>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</si>
  <si>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</si>
  <si>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</si>
  <si>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</si>
  <si>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</si>
  <si>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</si>
  <si>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</si>
  <si>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</si>
  <si>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</si>
  <si>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</si>
  <si>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</si>
  <si>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</si>
  <si>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</si>
  <si>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</si>
  <si>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</si>
  <si>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</si>
  <si>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</si>
  <si>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</si>
  <si>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</si>
  <si>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</si>
  <si>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</si>
  <si>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</si>
  <si>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</si>
  <si>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</si>
  <si>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</si>
  <si>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</si>
  <si>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</si>
  <si>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</si>
  <si>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</si>
  <si>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</si>
  <si>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</si>
  <si>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</si>
  <si>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</si>
  <si>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</si>
  <si>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</si>
  <si>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</si>
  <si>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</si>
  <si>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</si>
  <si>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</si>
  <si>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</si>
  <si>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</si>
  <si>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</si>
  <si>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</si>
  <si>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</si>
  <si>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</si>
  <si>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</si>
  <si>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</si>
  <si>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</si>
  <si>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</si>
  <si>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</si>
  <si>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</si>
  <si>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</si>
  <si>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</si>
  <si>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</si>
  <si>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</si>
  <si>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</si>
  <si>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</si>
  <si>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</si>
  <si>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</si>
  <si>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</si>
  <si>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</si>
  <si>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</si>
  <si>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</si>
  <si>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</si>
  <si>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</si>
  <si>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</si>
  <si>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</si>
  <si>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</si>
  <si>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</si>
  <si>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</si>
  <si>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</si>
  <si>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</si>
  <si>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</si>
  <si>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</si>
  <si>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</si>
  <si>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</si>
  <si>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</si>
  <si>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</si>
  <si>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</si>
  <si>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</si>
  <si>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</si>
  <si>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</si>
  <si>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</si>
  <si>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</si>
  <si>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</si>
  <si>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</si>
  <si>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</si>
  <si>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</si>
  <si>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</si>
  <si>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</si>
  <si>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</si>
  <si>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</si>
  <si>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</si>
  <si>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</si>
  <si>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</si>
  <si>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</si>
  <si>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</si>
  <si>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</si>
  <si>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</si>
  <si>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</si>
  <si>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</si>
  <si>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</si>
  <si>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</si>
  <si>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</si>
  <si>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</si>
  <si>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</si>
  <si>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</si>
  <si>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</si>
  <si>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</si>
  <si>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</si>
  <si>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</si>
  <si>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</si>
  <si>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</si>
  <si>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</si>
  <si>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</si>
  <si>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</si>
  <si>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</si>
  <si>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</si>
  <si>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</si>
  <si>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</si>
  <si>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</si>
  <si>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</si>
  <si>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</si>
  <si>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</si>
  <si>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</si>
  <si>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</si>
  <si>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</si>
  <si>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</si>
  <si>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</si>
  <si>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</si>
  <si>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</si>
  <si>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</si>
  <si>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</si>
  <si>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</si>
  <si>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</si>
  <si>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</si>
  <si>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</si>
  <si>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</si>
  <si>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</si>
  <si>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</si>
  <si>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</si>
  <si>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</si>
  <si>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</si>
  <si>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</si>
  <si>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</si>
  <si>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</si>
  <si>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</si>
  <si>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</si>
  <si>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</si>
  <si>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</si>
  <si>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</si>
  <si>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</si>
  <si>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</si>
  <si>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</si>
  <si>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</si>
  <si>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</si>
  <si>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</si>
  <si>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</si>
  <si>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</si>
  <si>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</si>
  <si>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</si>
  <si>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</si>
  <si>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</si>
  <si>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</si>
  <si>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</si>
  <si>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</si>
  <si>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</si>
  <si>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</si>
  <si>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</si>
  <si>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</si>
  <si>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</si>
  <si>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</si>
  <si>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</si>
  <si>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</si>
  <si>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</si>
  <si>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</si>
  <si>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</si>
  <si>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</si>
  <si>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</si>
  <si>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</si>
  <si>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</si>
  <si>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</si>
  <si>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</si>
  <si>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</si>
  <si>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</si>
  <si>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</si>
  <si>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</si>
  <si>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</si>
  <si>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</si>
  <si>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</si>
  <si>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</si>
  <si>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</si>
  <si>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</si>
  <si>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</si>
  <si>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</si>
  <si>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</si>
  <si>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</si>
  <si>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</si>
  <si>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</si>
  <si>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</si>
  <si>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</si>
  <si>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</si>
  <si>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</si>
  <si>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</si>
  <si>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</si>
  <si>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</si>
  <si>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</si>
  <si>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</si>
  <si>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</si>
  <si>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</si>
  <si>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</si>
  <si>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</si>
  <si>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</si>
  <si>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</si>
  <si>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</si>
  <si>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</si>
  <si>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</si>
  <si>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</si>
  <si>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</si>
  <si>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</si>
  <si>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</si>
  <si>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</si>
  <si>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</si>
  <si>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</si>
  <si>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</si>
  <si>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</si>
  <si>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</si>
  <si>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</si>
  <si>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</si>
  <si>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</si>
  <si>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</si>
  <si>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</si>
  <si>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</si>
  <si>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</si>
  <si>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</si>
  <si>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</si>
  <si>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</si>
  <si>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</si>
  <si>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</si>
  <si>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</si>
  <si>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</si>
  <si>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</si>
  <si>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</si>
  <si>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</si>
  <si>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</si>
  <si>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</si>
  <si>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</si>
  <si>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</si>
  <si>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</si>
  <si>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</si>
  <si>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</si>
  <si>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</si>
  <si>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</si>
  <si>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</si>
  <si>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</si>
  <si>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</si>
  <si>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</si>
  <si>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</si>
  <si>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</si>
  <si>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</si>
  <si>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</si>
  <si>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</si>
  <si>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</si>
  <si>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</si>
  <si>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</si>
  <si>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</si>
  <si>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</si>
  <si>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</si>
  <si>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</si>
  <si>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</si>
  <si>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</si>
  <si>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</si>
  <si>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</si>
  <si>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</si>
  <si>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</si>
  <si>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</si>
  <si>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</si>
  <si>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</si>
  <si>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</si>
  <si>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</si>
  <si>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</si>
  <si>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</si>
  <si>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</si>
  <si>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</si>
  <si>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</si>
  <si>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</si>
  <si>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</si>
  <si>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</si>
  <si>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</si>
  <si>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</si>
  <si>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</si>
  <si>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</si>
  <si>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</si>
  <si>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</si>
  <si>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</si>
  <si>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</si>
  <si>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</si>
  <si>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</si>
  <si>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</si>
  <si>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</si>
  <si>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</si>
  <si>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</si>
  <si>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</si>
  <si>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</si>
  <si>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</si>
  <si>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</si>
  <si>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</si>
  <si>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</si>
  <si>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</si>
  <si>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</si>
  <si>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</si>
  <si>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</si>
  <si>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</si>
  <si>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</si>
  <si>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</si>
  <si>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</si>
  <si>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</si>
  <si>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</si>
  <si>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</si>
  <si>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</si>
  <si>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</si>
  <si>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</si>
  <si>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</si>
  <si>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</si>
  <si>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</si>
  <si>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</si>
  <si>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</si>
  <si>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</si>
  <si>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</si>
  <si>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</si>
  <si>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</si>
  <si>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</si>
  <si>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</si>
  <si>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</si>
  <si>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</si>
  <si>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</si>
  <si>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</si>
  <si>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</si>
  <si>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</si>
  <si>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</si>
  <si>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</si>
  <si>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</si>
  <si>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</si>
  <si>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</si>
  <si>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</si>
  <si>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</si>
  <si>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</si>
  <si>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</si>
  <si>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</si>
  <si>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</si>
  <si>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</si>
  <si>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</si>
  <si>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</si>
  <si>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</si>
  <si>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</si>
  <si>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</si>
  <si>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</si>
  <si>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</si>
  <si>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</si>
  <si>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</si>
  <si>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</si>
  <si>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</si>
  <si>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</si>
  <si>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</si>
  <si>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</si>
  <si>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</si>
  <si>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</si>
  <si>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</si>
  <si>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</si>
  <si>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</si>
  <si>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</si>
  <si>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</si>
  <si>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</si>
  <si>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</si>
  <si>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</si>
  <si>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</si>
  <si>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</si>
  <si>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</si>
  <si>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</si>
  <si>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</si>
  <si>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</si>
  <si>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</si>
  <si>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</si>
  <si>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</si>
  <si>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</si>
  <si>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</si>
  <si>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</si>
  <si>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</si>
  <si>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</si>
  <si>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</si>
  <si>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</si>
  <si>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</si>
  <si>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</si>
  <si>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</si>
  <si>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</si>
  <si>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</si>
  <si>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</si>
  <si>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</si>
  <si>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</si>
  <si>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</si>
  <si>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</si>
  <si>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</si>
  <si>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</si>
  <si>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</si>
  <si>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</si>
  <si>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</si>
  <si>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</si>
  <si>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</si>
  <si>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</si>
  <si>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</si>
  <si>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</si>
  <si>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</si>
  <si>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</si>
  <si>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</si>
  <si>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</si>
  <si>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</si>
  <si>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</si>
  <si>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</si>
  <si>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</si>
  <si>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</si>
  <si>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</si>
  <si>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</si>
  <si>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</si>
  <si>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</si>
  <si>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</si>
  <si>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</si>
  <si>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</si>
  <si>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</si>
  <si>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</si>
  <si>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</si>
  <si>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</si>
  <si>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</si>
  <si>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</si>
  <si>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</si>
  <si>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</si>
  <si>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</si>
  <si>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</si>
  <si>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</si>
  <si>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</si>
  <si>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</si>
  <si>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</si>
  <si>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</si>
  <si>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</si>
  <si>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</si>
  <si>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</si>
  <si>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</si>
  <si>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</si>
  <si>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</si>
  <si>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</si>
  <si>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</si>
  <si>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</si>
  <si>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</si>
  <si>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</si>
  <si>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</si>
  <si>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</si>
  <si>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</si>
  <si>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</si>
  <si>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</si>
  <si>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</si>
  <si>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</si>
  <si>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</si>
  <si>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</si>
  <si>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</si>
  <si>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</si>
  <si>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</si>
  <si>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</si>
  <si>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</si>
  <si>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</si>
  <si>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</si>
  <si>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</si>
  <si>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</si>
  <si>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</si>
  <si>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</si>
  <si>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</si>
  <si>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</si>
  <si>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</si>
  <si>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</si>
  <si>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</si>
  <si>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</si>
  <si>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</si>
  <si>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</si>
  <si>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</si>
  <si>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</si>
  <si>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</si>
  <si>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</si>
  <si>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</si>
  <si>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</si>
  <si>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</si>
  <si>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</si>
  <si>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</si>
  <si>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</si>
  <si>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</si>
  <si>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</si>
  <si>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</si>
  <si>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</si>
  <si>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</si>
  <si>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</si>
  <si>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</si>
  <si>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</si>
  <si>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</si>
  <si>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</si>
  <si>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</si>
  <si>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</si>
  <si>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</si>
  <si>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</si>
  <si>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</si>
  <si>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</si>
  <si>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</si>
  <si>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</si>
  <si>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</si>
  <si>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</si>
  <si>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</si>
  <si>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</si>
  <si>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</si>
  <si>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</si>
  <si>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</si>
  <si>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</si>
  <si>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</si>
  <si>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</si>
  <si>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</si>
  <si>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</si>
  <si>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</si>
  <si>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</si>
  <si>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</si>
  <si>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</si>
  <si>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</si>
  <si>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</si>
  <si>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</si>
  <si>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</si>
  <si>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</si>
  <si>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</si>
  <si>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</si>
  <si>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</si>
  <si>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</si>
  <si>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</si>
  <si>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</si>
  <si>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</si>
  <si>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</si>
  <si>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</si>
  <si>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</si>
  <si>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</si>
  <si>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</si>
  <si>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</si>
  <si>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</si>
  <si>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</si>
  <si>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</si>
  <si>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</si>
  <si>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</si>
  <si>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</si>
  <si>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</si>
  <si>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</si>
  <si>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</si>
  <si>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</si>
  <si>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</si>
  <si>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</si>
  <si>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</si>
  <si>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</si>
  <si>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</si>
  <si>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</si>
  <si>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</si>
  <si>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</si>
  <si>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</si>
  <si>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</si>
  <si>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</si>
  <si>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</si>
  <si>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</si>
  <si>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</si>
  <si>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</si>
  <si>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</si>
  <si>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</si>
  <si>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</si>
  <si>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</si>
  <si>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</si>
  <si>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</si>
  <si>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</si>
  <si>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</si>
  <si>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</si>
  <si>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</si>
  <si>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</si>
  <si>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</si>
  <si>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</si>
  <si>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</si>
  <si>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</si>
  <si>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</si>
  <si>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</si>
  <si>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</si>
  <si>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</si>
  <si>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</si>
  <si>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</si>
  <si>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</si>
  <si>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</si>
  <si>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</si>
  <si>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</si>
  <si>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</si>
  <si>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</si>
  <si>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</si>
  <si>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</si>
  <si>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</si>
  <si>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</si>
  <si>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</si>
  <si>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</si>
  <si>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</si>
  <si>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</si>
  <si>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</si>
  <si>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</si>
  <si>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</si>
  <si>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</si>
  <si>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</si>
  <si>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</si>
  <si>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</si>
  <si>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</si>
  <si>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</si>
  <si>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</si>
  <si>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</si>
  <si>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</si>
  <si>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</si>
  <si>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</si>
  <si>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</si>
  <si>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</si>
  <si>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</si>
  <si>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</si>
  <si>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</si>
  <si>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</si>
  <si>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</si>
  <si>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</si>
  <si>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</si>
  <si>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</si>
  <si>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</si>
  <si>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</si>
  <si>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</si>
  <si>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</si>
  <si>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</si>
  <si>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</si>
  <si>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</si>
  <si>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</si>
  <si>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</si>
  <si>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</si>
  <si>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</si>
  <si>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</si>
  <si>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</si>
  <si>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</si>
  <si>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</si>
  <si>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</si>
  <si>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</si>
  <si>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</si>
  <si>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</si>
  <si>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</si>
  <si>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</si>
  <si>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</si>
  <si>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</si>
  <si>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</si>
  <si>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</si>
  <si>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</si>
  <si>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</si>
  <si>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</si>
  <si>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</si>
  <si>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</si>
  <si>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</si>
  <si>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</si>
  <si>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</si>
  <si>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</si>
  <si>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</si>
  <si>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</si>
  <si>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</si>
  <si>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</si>
  <si>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</si>
  <si>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</si>
  <si>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</si>
  <si>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</si>
  <si>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</si>
  <si>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</si>
  <si>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</si>
  <si>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</si>
  <si>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</si>
  <si>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</si>
  <si>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</si>
  <si>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</si>
  <si>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</si>
  <si>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</si>
  <si>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</si>
  <si>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</si>
  <si>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</si>
  <si>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</si>
  <si>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</si>
  <si>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</si>
  <si>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</si>
  <si>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</si>
  <si>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</si>
  <si>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</si>
  <si>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</si>
  <si>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</si>
  <si>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</si>
  <si>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</si>
  <si>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</si>
  <si>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</si>
  <si>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</si>
  <si>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</si>
  <si>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</si>
  <si>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</si>
  <si>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</si>
  <si>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</si>
  <si>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</si>
  <si>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</si>
  <si>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</si>
  <si>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</si>
  <si>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</si>
  <si>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</si>
  <si>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</si>
  <si>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</si>
  <si>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</si>
  <si>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</si>
  <si>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</si>
  <si>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</si>
  <si>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</si>
  <si>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</si>
  <si>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</si>
  <si>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</si>
  <si>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</si>
  <si>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</si>
  <si>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</si>
  <si>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</si>
  <si>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</si>
  <si>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</si>
  <si>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</si>
  <si>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</si>
  <si>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</si>
  <si>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</si>
  <si>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</si>
  <si>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</si>
  <si>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</si>
  <si>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</si>
  <si>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</si>
  <si>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</si>
  <si>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</si>
  <si>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</si>
  <si>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</si>
  <si>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</si>
  <si>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</si>
  <si>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</si>
  <si>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</si>
  <si>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</si>
  <si>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</si>
  <si>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</si>
  <si>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</si>
  <si>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</si>
  <si>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</si>
  <si>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</si>
  <si>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</si>
  <si>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</si>
  <si>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</si>
  <si>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</si>
  <si>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</si>
  <si>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</si>
  <si>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</si>
  <si>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</si>
  <si>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</si>
  <si>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</si>
  <si>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</si>
  <si>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</si>
  <si>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</si>
  <si>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</si>
  <si>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</si>
  <si>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</si>
  <si>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</si>
  <si>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</si>
  <si>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</si>
  <si>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</si>
  <si>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</si>
  <si>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</si>
  <si>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</si>
  <si>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</si>
  <si>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</si>
  <si>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</si>
  <si>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</si>
  <si>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</si>
  <si>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</si>
  <si>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</si>
  <si>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</si>
  <si>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</si>
  <si>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</si>
  <si>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</si>
  <si>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</si>
  <si>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</si>
  <si>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</si>
  <si>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</si>
  <si>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</si>
  <si>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</si>
  <si>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</si>
  <si>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</si>
  <si>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</si>
  <si>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</si>
  <si>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</si>
  <si>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</si>
  <si>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</si>
  <si>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</si>
  <si>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</si>
  <si>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</si>
  <si>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</si>
  <si>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</si>
  <si>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</si>
  <si>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</si>
  <si>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</si>
  <si>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</si>
  <si>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</si>
  <si>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</si>
  <si>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</si>
  <si>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</si>
  <si>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</si>
  <si>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</si>
  <si>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</si>
  <si>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</si>
  <si>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</si>
  <si>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</si>
  <si>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</si>
  <si>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</si>
  <si>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</si>
  <si>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</si>
  <si>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</si>
  <si>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</si>
  <si>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</si>
  <si>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</si>
  <si>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</si>
  <si>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</si>
  <si>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</si>
  <si>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</si>
  <si>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</si>
  <si>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</si>
  <si>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</si>
  <si>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</si>
  <si>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</si>
  <si>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</si>
  <si>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</si>
  <si>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</si>
  <si>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</si>
  <si>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</si>
  <si>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</si>
  <si>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</si>
  <si>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</si>
  <si>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</si>
  <si>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</si>
  <si>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</si>
  <si>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</si>
  <si>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</si>
  <si>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</si>
  <si>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</si>
  <si>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</si>
  <si>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</si>
  <si>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</si>
  <si>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</si>
  <si>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</si>
  <si>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</si>
  <si>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</si>
  <si>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</si>
  <si>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</si>
  <si>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</si>
  <si>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</si>
  <si>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</si>
  <si>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</si>
  <si>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</si>
  <si>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</si>
  <si>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</si>
  <si>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</si>
  <si>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</si>
  <si>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</si>
  <si>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</si>
  <si>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</si>
  <si>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</si>
  <si>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</si>
  <si>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</si>
  <si>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</si>
  <si>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</si>
  <si>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</si>
  <si>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</si>
  <si>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</si>
  <si>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</si>
  <si>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</si>
  <si>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</si>
  <si>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</si>
  <si>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</si>
  <si>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</si>
  <si>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</si>
  <si>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</si>
  <si>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</si>
  <si>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</si>
  <si>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</si>
  <si>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</si>
  <si>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</si>
  <si>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</si>
  <si>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</si>
  <si>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</si>
  <si>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</si>
  <si>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</si>
  <si>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</si>
  <si>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</si>
  <si>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</si>
  <si>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</si>
  <si>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</si>
  <si>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</si>
  <si>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</si>
  <si>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</si>
  <si>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</si>
  <si>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</si>
  <si>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</si>
  <si>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</si>
  <si>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</si>
  <si>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</si>
  <si>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</si>
  <si>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</si>
  <si>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</si>
  <si>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</si>
  <si>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</si>
  <si>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</si>
  <si>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</si>
  <si>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</si>
  <si>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</si>
  <si>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</si>
  <si>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</si>
  <si>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</si>
  <si>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</si>
  <si>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</si>
  <si>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</si>
  <si>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</si>
  <si>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</si>
  <si>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</si>
  <si>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</si>
  <si>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</si>
  <si>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</si>
  <si>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</si>
  <si>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</si>
  <si>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</si>
  <si>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</si>
  <si>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</si>
  <si>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</si>
  <si>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</si>
  <si>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</si>
  <si>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</si>
  <si>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</si>
  <si>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</si>
  <si>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</si>
  <si>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</si>
  <si>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</si>
  <si>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</si>
  <si>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</si>
  <si>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</si>
  <si>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</si>
  <si>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</si>
  <si>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</si>
  <si>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</si>
  <si>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</si>
  <si>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</si>
  <si>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</si>
  <si>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</si>
  <si>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</si>
  <si>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</si>
  <si>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</si>
  <si>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</si>
  <si>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</si>
  <si>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</si>
  <si>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</si>
  <si>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</si>
  <si>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</si>
  <si>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</si>
  <si>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</si>
  <si>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</si>
  <si>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</si>
  <si>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</si>
  <si>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</si>
  <si>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</si>
  <si>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</si>
  <si>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</si>
  <si>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</si>
  <si>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</si>
  <si>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</si>
  <si>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</si>
  <si>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</si>
  <si>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</si>
  <si>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</si>
  <si>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</si>
  <si>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</si>
  <si>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</si>
  <si>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</si>
  <si>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</si>
  <si>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</si>
  <si>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</si>
  <si>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</si>
  <si>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</si>
  <si>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</si>
  <si>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</si>
  <si>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</si>
  <si>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</si>
  <si>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</si>
  <si>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</si>
  <si>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</si>
  <si>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</si>
  <si>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</si>
  <si>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</si>
  <si>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</si>
  <si>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</si>
  <si>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</si>
  <si>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</si>
  <si>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</si>
  <si>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</si>
  <si>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</si>
  <si>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</si>
  <si>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</si>
  <si>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</si>
  <si>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</si>
  <si>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</si>
  <si>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</si>
  <si>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</si>
  <si>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</si>
  <si>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</si>
  <si>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</si>
  <si>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</si>
  <si>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</si>
  <si>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</si>
  <si>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</si>
  <si>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</si>
  <si>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</si>
  <si>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</si>
  <si>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</si>
  <si>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</si>
  <si>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</si>
  <si>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</si>
  <si>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</si>
  <si>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</si>
  <si>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</si>
  <si>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</si>
  <si>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</si>
  <si>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</si>
  <si>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</si>
  <si>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</si>
  <si>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</si>
  <si>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</si>
  <si>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</si>
  <si>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</si>
  <si>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</si>
  <si>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</si>
  <si>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</si>
  <si>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</si>
  <si>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</si>
  <si>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</si>
  <si>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</si>
  <si>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</si>
  <si>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</si>
  <si>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</si>
  <si>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</si>
  <si>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</si>
  <si>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</si>
  <si>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</si>
  <si>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</si>
  <si>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</si>
  <si>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</si>
  <si>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</si>
  <si>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</si>
  <si>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</si>
  <si>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</si>
  <si>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</si>
  <si>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</si>
  <si>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</si>
  <si>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</si>
  <si>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</si>
  <si>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</si>
  <si>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</si>
  <si>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</si>
  <si>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</si>
  <si>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</si>
  <si>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</si>
  <si>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</si>
  <si>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</si>
  <si>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</si>
  <si>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</si>
  <si>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</si>
  <si>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</si>
  <si>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</si>
  <si>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</si>
  <si>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</si>
  <si>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</si>
  <si>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</si>
  <si>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</si>
  <si>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</si>
  <si>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</si>
  <si>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</si>
  <si>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</si>
  <si>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</si>
  <si>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</si>
  <si>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</si>
  <si>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</si>
  <si>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</si>
  <si>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</si>
  <si>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</si>
  <si>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</si>
  <si>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</si>
  <si>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</si>
  <si>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</si>
  <si>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</si>
  <si>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</si>
  <si>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</si>
  <si>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</si>
  <si>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</si>
  <si>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</si>
  <si>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</si>
  <si>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</si>
  <si>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</si>
  <si>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</si>
  <si>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</si>
  <si>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</si>
  <si>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</si>
  <si>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</si>
  <si>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</si>
  <si>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</si>
  <si>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</si>
  <si>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</si>
  <si>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</si>
  <si>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</si>
  <si>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</si>
  <si>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</si>
  <si>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</si>
  <si>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</si>
  <si>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</si>
  <si>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</si>
  <si>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</si>
  <si>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</si>
  <si>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</si>
  <si>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</si>
  <si>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</si>
  <si>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</si>
  <si>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</si>
  <si>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</si>
  <si>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</si>
  <si>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</si>
  <si>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</si>
  <si>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</si>
  <si>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</si>
  <si>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</si>
  <si>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</si>
  <si>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</si>
  <si>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</si>
  <si>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</si>
  <si>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</si>
  <si>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</si>
  <si>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</si>
  <si>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</si>
  <si>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</si>
  <si>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</si>
  <si>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</si>
  <si>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</si>
  <si>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</si>
  <si>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</si>
  <si>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</si>
  <si>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</si>
  <si>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</si>
  <si>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</si>
  <si>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</si>
  <si>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</si>
  <si>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</si>
  <si>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</si>
  <si>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</si>
  <si>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</si>
  <si>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</si>
  <si>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</si>
  <si>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</si>
  <si>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</si>
  <si>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</si>
  <si>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</si>
  <si>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</si>
  <si>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</si>
  <si>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</si>
  <si>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</si>
  <si>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</si>
  <si>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</si>
  <si>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</si>
  <si>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</si>
  <si>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</si>
  <si>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</si>
  <si>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</si>
  <si>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</si>
  <si>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</si>
  <si>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</si>
  <si>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</si>
  <si>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</si>
  <si>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</si>
  <si>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</si>
  <si>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</si>
  <si>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</si>
  <si>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</si>
  <si>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</si>
  <si>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</si>
  <si>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</si>
  <si>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</si>
  <si>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</si>
  <si>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</si>
  <si>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</si>
  <si>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</si>
  <si>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</si>
  <si>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</si>
  <si>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</si>
  <si>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</si>
  <si>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</si>
  <si>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</si>
  <si>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</si>
  <si>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</si>
  <si>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</si>
  <si>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</si>
  <si>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</si>
  <si>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</si>
  <si>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</si>
  <si>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</si>
  <si>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</si>
  <si>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</si>
  <si>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</si>
  <si>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</si>
  <si>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</si>
  <si>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</si>
  <si>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</si>
  <si>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</si>
  <si>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</si>
  <si>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</si>
  <si>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</si>
  <si>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</si>
  <si>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</si>
  <si>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</si>
  <si>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</si>
  <si>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</si>
  <si>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</si>
  <si>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</si>
  <si>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</si>
  <si>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</si>
  <si>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</si>
  <si>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</si>
  <si>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</si>
  <si>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</si>
  <si>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</si>
  <si>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</si>
  <si>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</si>
  <si>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</si>
  <si>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</si>
  <si>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</si>
  <si>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</si>
  <si>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</si>
  <si>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</si>
  <si>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</si>
  <si>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</si>
  <si>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</si>
  <si>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</si>
  <si>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</si>
  <si>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</si>
  <si>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</si>
  <si>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</si>
  <si>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</si>
  <si>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</si>
  <si>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</si>
  <si>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</si>
  <si>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</si>
  <si>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</si>
  <si>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</si>
  <si>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</si>
  <si>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</si>
  <si>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</si>
  <si>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</si>
  <si>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</si>
  <si>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</si>
  <si>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</si>
  <si>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</si>
  <si>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</si>
  <si>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</si>
  <si>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</si>
  <si>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</si>
  <si>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</si>
  <si>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</si>
  <si>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</si>
  <si>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</si>
  <si>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</si>
  <si>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</si>
  <si>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</si>
  <si>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</si>
  <si>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</si>
  <si>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</si>
  <si>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</si>
  <si>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</si>
  <si>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</si>
  <si>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</si>
  <si>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</si>
  <si>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</si>
  <si>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</si>
  <si>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</si>
  <si>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</si>
  <si>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</si>
  <si>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</si>
  <si>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</si>
  <si>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</si>
  <si>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</si>
  <si>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</si>
  <si>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</si>
  <si>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</si>
  <si>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</si>
  <si>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</si>
  <si>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</si>
  <si>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</si>
  <si>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</si>
  <si>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</si>
  <si>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</si>
  <si>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</si>
  <si>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</si>
  <si>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</si>
  <si>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</si>
  <si>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</si>
  <si>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</si>
  <si>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</si>
  <si>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</si>
  <si>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</si>
  <si>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</si>
  <si>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</si>
  <si>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</si>
  <si>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</si>
  <si>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</si>
  <si>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</si>
  <si>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</si>
  <si>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</si>
  <si>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</si>
  <si>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</si>
  <si>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</si>
  <si>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</si>
  <si>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</si>
  <si>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</si>
  <si>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</si>
  <si>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</si>
  <si>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</si>
  <si>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</si>
  <si>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</si>
  <si>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</si>
  <si>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</si>
  <si>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</si>
  <si>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</si>
  <si>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</si>
  <si>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</si>
  <si>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</si>
  <si>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</si>
  <si>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</si>
  <si>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</si>
  <si>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</si>
  <si>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</si>
  <si>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</si>
  <si>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</si>
  <si>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</si>
  <si>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</si>
  <si>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</si>
  <si>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</si>
  <si>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</si>
  <si>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</si>
  <si>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</si>
  <si>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</si>
  <si>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</si>
  <si>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</si>
  <si>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</si>
  <si>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</si>
  <si>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</si>
  <si>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</si>
  <si>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</si>
  <si>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</si>
  <si>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</si>
  <si>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</si>
  <si>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</si>
  <si>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</si>
  <si>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</si>
  <si>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</si>
  <si>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</si>
  <si>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</si>
  <si>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</si>
  <si>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</si>
  <si>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</si>
  <si>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</si>
  <si>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</si>
  <si>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</si>
  <si>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</si>
  <si>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</si>
  <si>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</si>
  <si>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</si>
  <si>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</si>
  <si>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</si>
  <si>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</si>
  <si>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</si>
  <si>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</si>
  <si>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</si>
  <si>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</si>
  <si>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</si>
  <si>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</si>
  <si>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</si>
  <si>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</si>
  <si>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</si>
  <si>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</si>
  <si>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</si>
  <si>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</si>
  <si>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</si>
  <si>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</si>
  <si>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</si>
  <si>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</si>
  <si>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</si>
  <si>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</si>
  <si>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</si>
  <si>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</si>
  <si>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</si>
  <si>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</si>
  <si>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</si>
  <si>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</si>
  <si>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</si>
  <si>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</si>
  <si>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</si>
  <si>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</si>
  <si>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</si>
  <si>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</si>
  <si>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</si>
  <si>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</si>
  <si>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</si>
  <si>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</si>
  <si>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</si>
  <si>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</si>
  <si>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</si>
  <si>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</si>
  <si>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</si>
  <si>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</si>
  <si>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</si>
  <si>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</si>
  <si>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</si>
  <si>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</si>
  <si>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</si>
  <si>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</si>
  <si>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</si>
  <si>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</si>
  <si>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</si>
  <si>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</si>
  <si>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</si>
  <si>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</si>
  <si>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</si>
  <si>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</si>
  <si>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</si>
  <si>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</si>
  <si>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</si>
  <si>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</si>
  <si>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</si>
  <si>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</si>
  <si>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</si>
  <si>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</si>
  <si>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</si>
  <si>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</si>
  <si>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</si>
  <si>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</si>
  <si>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</si>
  <si>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</si>
  <si>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</si>
  <si>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</si>
  <si>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</si>
  <si>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</si>
  <si>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</si>
  <si>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</si>
  <si>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</si>
  <si>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</si>
  <si>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</si>
  <si>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</si>
  <si>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</si>
  <si>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</si>
  <si>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</si>
  <si>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</si>
  <si>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</si>
  <si>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</si>
  <si>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</si>
  <si>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</si>
  <si>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</si>
  <si>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</si>
  <si>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</si>
  <si>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</si>
  <si>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</si>
  <si>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</si>
  <si>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</si>
  <si>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</si>
  <si>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</si>
  <si>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</si>
  <si>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</si>
  <si>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</si>
  <si>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</si>
  <si>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</si>
  <si>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</si>
  <si>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</si>
  <si>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</si>
  <si>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</si>
  <si>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</si>
  <si>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</si>
  <si>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</si>
  <si>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</si>
  <si>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</si>
  <si>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</si>
  <si>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</si>
  <si>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</si>
  <si>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</si>
  <si>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</si>
  <si>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</si>
  <si>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</si>
  <si>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</si>
  <si>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</si>
  <si>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</si>
  <si>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</si>
  <si>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</si>
  <si>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</si>
  <si>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</si>
  <si>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</si>
  <si>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</si>
  <si>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</si>
  <si>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</si>
  <si>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</si>
  <si>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</si>
  <si>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</si>
  <si>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</si>
  <si>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</si>
  <si>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</si>
  <si>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</si>
  <si>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</si>
  <si>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</si>
  <si>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</si>
  <si>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</si>
  <si>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</si>
  <si>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</si>
  <si>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</si>
  <si>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</si>
  <si>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</si>
  <si>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</si>
  <si>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</si>
  <si>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</si>
  <si>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</si>
  <si>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</si>
  <si>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</si>
  <si>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</si>
  <si>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</si>
  <si>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</si>
  <si>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</si>
  <si>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</si>
  <si>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</si>
  <si>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</si>
  <si>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</si>
  <si>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</si>
  <si>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</si>
  <si>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</si>
  <si>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</si>
  <si>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</si>
  <si>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</si>
  <si>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</si>
  <si>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</si>
  <si>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</si>
  <si>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</si>
  <si>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</si>
  <si>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</si>
  <si>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</si>
  <si>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</si>
  <si>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</si>
  <si>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</si>
  <si>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</si>
  <si>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</si>
  <si>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</si>
  <si>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</si>
  <si>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</si>
  <si>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</si>
  <si>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</si>
  <si>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</si>
  <si>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</si>
  <si>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</si>
  <si>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</si>
  <si>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</si>
  <si>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</si>
  <si>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</si>
  <si>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</si>
  <si>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</si>
  <si>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</si>
  <si>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</si>
  <si>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</si>
  <si>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</si>
  <si>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</si>
  <si>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</si>
  <si>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</si>
  <si>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</si>
  <si>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</si>
  <si>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</si>
  <si>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</si>
  <si>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</si>
  <si>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</si>
  <si>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</si>
  <si>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</si>
  <si>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</si>
  <si>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</si>
  <si>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</si>
  <si>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</si>
  <si>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</si>
  <si>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</si>
  <si>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</si>
  <si>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</si>
  <si>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</si>
  <si>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</si>
  <si>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</si>
  <si>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</si>
  <si>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</si>
  <si>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</si>
  <si>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</si>
  <si>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</si>
  <si>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</si>
  <si>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</si>
  <si>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</si>
  <si>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</si>
  <si>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</si>
  <si>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</si>
  <si>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</si>
  <si>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</si>
  <si>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</si>
  <si>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</si>
  <si>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</si>
  <si>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</si>
  <si>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</si>
  <si>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</si>
  <si>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</si>
  <si>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</si>
  <si>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</si>
  <si>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</si>
  <si>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</si>
  <si>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</si>
  <si>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</si>
  <si>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</si>
  <si>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</si>
  <si>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</si>
  <si>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</si>
  <si>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</si>
  <si>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</si>
  <si>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</si>
  <si>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</si>
  <si>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</si>
  <si>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</si>
  <si>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</si>
  <si>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</si>
  <si>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</si>
  <si>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</si>
  <si>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</si>
  <si>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</si>
  <si>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</si>
  <si>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</si>
  <si>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</si>
  <si>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</si>
  <si>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</si>
  <si>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</si>
  <si>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</si>
  <si>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</si>
  <si>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</si>
  <si>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</si>
  <si>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</si>
  <si>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</si>
  <si>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</si>
  <si>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</si>
  <si>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</si>
  <si>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</si>
  <si>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</si>
  <si>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</si>
  <si>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</si>
  <si>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</si>
  <si>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</si>
  <si>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</si>
  <si>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</si>
  <si>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</si>
  <si>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</si>
  <si>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</si>
  <si>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</si>
  <si>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</si>
  <si>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</si>
  <si>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</si>
  <si>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</si>
  <si>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</si>
  <si>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</si>
  <si>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</si>
  <si>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</si>
  <si>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</si>
  <si>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</si>
  <si>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</si>
  <si>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</si>
  <si>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</si>
  <si>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</si>
  <si>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</si>
  <si>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</si>
  <si>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</si>
  <si>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</si>
  <si>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</si>
  <si>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</si>
  <si>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</si>
  <si>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</si>
  <si>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</si>
  <si>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</si>
  <si>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</si>
  <si>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</si>
  <si>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</si>
  <si>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</si>
  <si>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</si>
  <si>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</si>
  <si>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</si>
  <si>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</si>
  <si>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</si>
  <si>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</si>
  <si>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</si>
  <si>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</si>
  <si>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</si>
  <si>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</si>
  <si>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</si>
  <si>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</si>
  <si>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</si>
  <si>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</si>
  <si>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</si>
  <si>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</si>
  <si>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</si>
  <si>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</si>
  <si>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</si>
  <si>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</si>
  <si>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</si>
  <si>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</si>
  <si>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</si>
  <si>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</si>
  <si>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</si>
  <si>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</si>
  <si>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</si>
  <si>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</si>
  <si>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</si>
  <si>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</si>
  <si>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</si>
  <si>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</si>
  <si>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</si>
  <si>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</si>
  <si>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</si>
  <si>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</si>
  <si>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</si>
  <si>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</si>
  <si>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</si>
  <si>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</si>
  <si>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</si>
  <si>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</si>
  <si>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</si>
  <si>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</si>
  <si>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</si>
  <si>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</si>
  <si>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</si>
  <si>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</si>
  <si>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</si>
  <si>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</si>
  <si>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</si>
  <si>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</si>
  <si>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</si>
  <si>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</si>
  <si>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</si>
  <si>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</si>
  <si>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</si>
  <si>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</si>
  <si>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</si>
  <si>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</si>
  <si>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</si>
  <si>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</si>
  <si>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</si>
  <si>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</si>
  <si>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</si>
  <si>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</si>
  <si>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</si>
  <si>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</si>
  <si>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</si>
  <si>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</si>
  <si>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</si>
  <si>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</si>
  <si>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</si>
  <si>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</si>
  <si>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</si>
  <si>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</si>
  <si>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</si>
  <si>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</si>
  <si>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</si>
  <si>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</si>
  <si>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</si>
  <si>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</si>
  <si>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</si>
  <si>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</si>
  <si>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</si>
  <si>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</si>
  <si>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</si>
  <si>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</si>
  <si>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</si>
  <si>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</si>
  <si>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</si>
  <si>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</si>
  <si>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</si>
  <si>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</si>
  <si>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</si>
  <si>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</si>
  <si>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</si>
  <si>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</si>
  <si>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</si>
  <si>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</si>
  <si>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</si>
  <si>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</si>
  <si>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</si>
  <si>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</si>
  <si>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</si>
  <si>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</si>
  <si>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</si>
  <si>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</si>
  <si>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</si>
  <si>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</si>
  <si>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</si>
  <si>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</si>
  <si>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</si>
  <si>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</si>
  <si>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</si>
  <si>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</si>
  <si>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</si>
  <si>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</si>
  <si>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</si>
  <si>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</si>
  <si>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</si>
  <si>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</si>
  <si>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</si>
  <si>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</si>
  <si>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</si>
  <si>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</si>
  <si>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</si>
  <si>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</si>
  <si>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</si>
  <si>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</si>
  <si>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</si>
  <si>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</si>
  <si>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</si>
  <si>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</si>
  <si>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</si>
  <si>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</si>
  <si>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</si>
  <si>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</si>
  <si>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</si>
  <si>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</si>
  <si>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</si>
  <si>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</si>
  <si>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</si>
  <si>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</si>
  <si>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</si>
  <si>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</si>
  <si>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</si>
  <si>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</si>
  <si>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</si>
  <si>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</si>
  <si>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</si>
  <si>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</si>
  <si>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</si>
  <si>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</si>
  <si>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</si>
  <si>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</si>
  <si>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</si>
  <si>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</si>
  <si>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</si>
  <si>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</si>
  <si>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</si>
  <si>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</si>
  <si>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</si>
  <si>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</si>
  <si>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</si>
  <si>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</si>
  <si>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</si>
  <si>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</si>
  <si>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</si>
  <si>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</si>
  <si>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</si>
  <si>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</si>
  <si>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</si>
  <si>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</si>
  <si>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</si>
  <si>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</si>
  <si>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</si>
  <si>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</si>
  <si>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</si>
  <si>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</si>
  <si>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</si>
  <si>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</si>
  <si>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</si>
  <si>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</si>
  <si>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</si>
  <si>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</si>
  <si>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</si>
  <si>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</si>
  <si>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</si>
  <si>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</si>
  <si>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</si>
  <si>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</si>
  <si>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</si>
  <si>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</si>
  <si>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</si>
  <si>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</si>
  <si>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</si>
  <si>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</si>
  <si>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</si>
  <si>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</si>
  <si>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</si>
  <si>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</si>
  <si>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</si>
  <si>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</si>
  <si>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</si>
  <si>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</si>
  <si>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</si>
  <si>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</si>
  <si>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</si>
  <si>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</si>
  <si>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</si>
  <si>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</si>
  <si>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</si>
  <si>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</si>
  <si>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</si>
  <si>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</si>
  <si>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</si>
  <si>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</si>
  <si>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</si>
  <si>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</si>
  <si>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</si>
  <si>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</si>
  <si>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</si>
  <si>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</si>
  <si>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</si>
  <si>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</si>
  <si>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</si>
  <si>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</si>
  <si>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</si>
  <si>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</si>
  <si>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</si>
  <si>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</si>
  <si>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</si>
  <si>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</si>
  <si>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</si>
  <si>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</si>
  <si>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</si>
  <si>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</si>
  <si>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</si>
  <si>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</si>
  <si>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</si>
  <si>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</si>
  <si>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</si>
  <si>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</si>
  <si>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</si>
  <si>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</si>
  <si>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</si>
  <si>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</si>
  <si>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</si>
  <si>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</si>
  <si>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</si>
  <si>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</si>
  <si>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</si>
  <si>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</si>
  <si>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</si>
  <si>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</si>
  <si>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</si>
  <si>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</si>
  <si>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</si>
  <si>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</si>
  <si>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</si>
  <si>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</si>
  <si>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</si>
  <si>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</si>
  <si>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</si>
  <si>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</si>
  <si>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</si>
  <si>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</si>
  <si>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</si>
  <si>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</si>
  <si>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</si>
  <si>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</si>
  <si>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</si>
  <si>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</si>
  <si>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</si>
  <si>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</si>
  <si>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</si>
  <si>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</si>
  <si>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</si>
  <si>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</si>
  <si>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</si>
  <si>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</si>
  <si>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</si>
  <si>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</si>
  <si>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</si>
  <si>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</si>
  <si>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</si>
  <si>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</si>
  <si>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</si>
  <si>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</si>
  <si>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</si>
  <si>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</si>
  <si>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</si>
  <si>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</si>
  <si>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</si>
  <si>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</si>
  <si>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</si>
  <si>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</si>
  <si>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</si>
  <si>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</si>
  <si>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</si>
  <si>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</si>
  <si>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</si>
  <si>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</si>
  <si>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</si>
  <si>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</si>
  <si>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</si>
  <si>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</si>
  <si>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</si>
  <si>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</si>
  <si>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</si>
  <si>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</si>
  <si>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</si>
  <si>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</si>
  <si>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</si>
  <si>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</si>
  <si>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</si>
  <si>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</si>
  <si>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</si>
  <si>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</si>
  <si>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</si>
  <si>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</si>
  <si>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</si>
  <si>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</si>
  <si>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</si>
  <si>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</si>
  <si>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</si>
  <si>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</si>
  <si>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</si>
  <si>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</si>
  <si>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</si>
  <si>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</si>
  <si>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</si>
  <si>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</si>
  <si>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</si>
  <si>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</si>
  <si>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</si>
  <si>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</si>
  <si>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</si>
  <si>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</si>
  <si>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</si>
  <si>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</si>
  <si>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</si>
  <si>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</si>
  <si>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</si>
  <si>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</si>
  <si>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</si>
  <si>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</si>
  <si>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</si>
  <si>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</si>
  <si>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</si>
  <si>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</si>
  <si>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</si>
  <si>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</si>
  <si>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</si>
  <si>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</si>
  <si>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</si>
  <si>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</si>
  <si>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</si>
  <si>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</si>
  <si>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</si>
  <si>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</si>
  <si>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</si>
  <si>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</si>
  <si>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</si>
  <si>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</si>
  <si>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</si>
  <si>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</si>
  <si>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</si>
  <si>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</si>
  <si>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</si>
  <si>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</si>
  <si>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</si>
  <si>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</si>
  <si>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</si>
  <si>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</si>
  <si>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</si>
  <si>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</si>
  <si>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</si>
  <si>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</si>
  <si>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</si>
  <si>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</si>
  <si>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</si>
  <si>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</si>
  <si>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</si>
  <si>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</si>
  <si>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</si>
  <si>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</si>
  <si>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</si>
  <si>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</si>
  <si>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</si>
  <si>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</si>
  <si>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</si>
  <si>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</si>
  <si>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</si>
  <si>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</si>
  <si>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</si>
  <si>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</si>
  <si>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</si>
  <si>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</si>
  <si>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</si>
  <si>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</si>
  <si>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</si>
  <si>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</si>
  <si>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</si>
  <si>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</si>
  <si>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</si>
  <si>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</si>
  <si>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</si>
  <si>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</si>
  <si>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</si>
  <si>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</si>
  <si>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</si>
  <si>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</si>
  <si>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</si>
  <si>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</si>
  <si>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</si>
  <si>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</si>
  <si>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</si>
  <si>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</si>
  <si>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</si>
  <si>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</si>
  <si>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</si>
  <si>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</si>
  <si>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</si>
  <si>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</si>
  <si>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</si>
  <si>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</si>
  <si>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</si>
  <si>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</si>
  <si>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</si>
  <si>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</si>
  <si>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</si>
  <si>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</si>
  <si>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</si>
  <si>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</si>
  <si>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</si>
  <si>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</si>
  <si>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</si>
  <si>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</si>
  <si>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</si>
  <si>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</si>
  <si>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</si>
  <si>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</si>
  <si>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</si>
  <si>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</si>
  <si>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</si>
  <si>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</si>
  <si>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</si>
  <si>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</si>
  <si>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</si>
  <si>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</si>
  <si>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</si>
  <si>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</si>
  <si>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</si>
  <si>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</si>
  <si>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</si>
  <si>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</si>
  <si>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</si>
  <si>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</si>
  <si>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</si>
  <si>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</si>
  <si>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</si>
  <si>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</si>
  <si>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</si>
  <si>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</si>
  <si>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</si>
  <si>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</si>
  <si>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</si>
  <si>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</si>
  <si>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</si>
  <si>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</si>
  <si>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</si>
  <si>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</si>
  <si>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</si>
  <si>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</si>
  <si>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</si>
  <si>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</si>
  <si>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</si>
  <si>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</si>
  <si>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</si>
  <si>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</si>
  <si>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</si>
  <si>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</si>
  <si>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</si>
  <si>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</si>
  <si>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</si>
  <si>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</si>
  <si>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</si>
  <si>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</si>
  <si>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</si>
  <si>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</si>
  <si>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</si>
  <si>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</si>
  <si>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</si>
  <si>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</si>
  <si>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</si>
  <si>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</si>
  <si>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</si>
  <si>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</si>
  <si>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</si>
  <si>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</si>
  <si>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</si>
  <si>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</si>
  <si>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</si>
  <si>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</si>
  <si>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</si>
  <si>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</si>
  <si>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</si>
  <si>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</si>
  <si>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</si>
  <si>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</si>
  <si>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</si>
  <si>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</si>
  <si>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</si>
  <si>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</si>
  <si>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</si>
  <si>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</si>
  <si>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</si>
  <si>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</si>
  <si>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</si>
  <si>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</si>
  <si>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</si>
  <si>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</si>
  <si>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</si>
  <si>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</si>
  <si>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</si>
  <si>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</si>
  <si>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</si>
  <si>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</si>
  <si>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</si>
  <si>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</si>
  <si>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</si>
  <si>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</si>
  <si>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</si>
  <si>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</si>
  <si>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</si>
  <si>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</si>
  <si>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</si>
  <si>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</si>
  <si>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</si>
  <si>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</si>
  <si>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</si>
  <si>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</si>
  <si>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</si>
  <si>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</si>
  <si>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</si>
  <si>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</si>
  <si>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</si>
  <si>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</si>
  <si>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</si>
  <si>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</si>
  <si>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</si>
  <si>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</si>
  <si>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</si>
  <si>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</si>
  <si>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</si>
  <si>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</si>
  <si>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</si>
  <si>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</si>
  <si>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</si>
  <si>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</si>
  <si>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</si>
  <si>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</si>
  <si>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</si>
  <si>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</si>
  <si>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</si>
  <si>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</si>
  <si>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</si>
  <si>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</si>
  <si>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</si>
  <si>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</si>
  <si>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</si>
  <si>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</si>
  <si>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</si>
  <si>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</si>
  <si>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</si>
  <si>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</si>
  <si>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</si>
  <si>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</si>
  <si>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</si>
  <si>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</si>
  <si>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</si>
  <si>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</si>
  <si>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</si>
  <si>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</si>
  <si>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</si>
  <si>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</si>
  <si>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</si>
  <si>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</si>
  <si>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</si>
  <si>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</si>
  <si>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</si>
  <si>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</si>
  <si>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</si>
  <si>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</si>
  <si>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</si>
  <si>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</si>
  <si>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</si>
  <si>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</si>
  <si>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</si>
  <si>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</si>
  <si>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</si>
  <si>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</si>
  <si>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</si>
  <si>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</si>
  <si>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</si>
  <si>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</si>
  <si>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</si>
  <si>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</si>
  <si>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</si>
  <si>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</si>
  <si>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</si>
  <si>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</si>
  <si>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</si>
  <si>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</si>
  <si>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</si>
  <si>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</si>
  <si>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</si>
  <si>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</si>
  <si>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</si>
  <si>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</si>
  <si>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</si>
  <si>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</si>
  <si>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</si>
  <si>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</si>
  <si>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</si>
  <si>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</si>
  <si>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</si>
  <si>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</si>
  <si>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</si>
  <si>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</si>
  <si>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</si>
  <si>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</si>
  <si>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</si>
  <si>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</si>
  <si>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</si>
  <si>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</si>
  <si>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</si>
  <si>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</si>
  <si>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</si>
  <si>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</si>
  <si>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</si>
  <si>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</si>
  <si>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</si>
  <si>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</si>
  <si>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</si>
  <si>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</si>
  <si>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</si>
  <si>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</si>
  <si>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</si>
  <si>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</si>
  <si>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</si>
  <si>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</si>
  <si>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</si>
  <si>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</si>
  <si>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</si>
  <si>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</si>
  <si>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</si>
  <si>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</si>
  <si>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</si>
  <si>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</si>
  <si>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</si>
  <si>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</si>
  <si>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</si>
  <si>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</si>
  <si>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</si>
  <si>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</si>
  <si>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</si>
  <si>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</si>
  <si>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</si>
  <si>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</si>
  <si>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</si>
  <si>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</si>
  <si>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</si>
  <si>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</si>
  <si>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</si>
  <si>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</si>
  <si>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</si>
  <si>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</si>
  <si>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</si>
  <si>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</si>
  <si>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</si>
  <si>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</si>
  <si>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</si>
  <si>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</si>
  <si>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</si>
  <si>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</si>
  <si>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</si>
  <si>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</si>
  <si>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</si>
  <si>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</si>
  <si>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</si>
  <si>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</si>
  <si>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</si>
  <si>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</si>
  <si>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</si>
  <si>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</si>
  <si>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</si>
  <si>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</si>
  <si>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</si>
  <si>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</si>
  <si>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</si>
  <si>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</si>
  <si>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</si>
  <si>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</si>
  <si>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</si>
  <si>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</si>
  <si>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</si>
  <si>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</si>
  <si>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</si>
  <si>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</si>
  <si>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</si>
  <si>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</si>
  <si>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</si>
  <si>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</si>
  <si>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</si>
  <si>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</si>
  <si>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</si>
  <si>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</si>
  <si>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</si>
  <si>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</si>
  <si>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</si>
  <si>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</si>
  <si>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</si>
  <si>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</si>
  <si>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</si>
  <si>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</si>
  <si>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</si>
  <si>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</si>
  <si>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</si>
  <si>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</si>
  <si>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</si>
  <si>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</si>
  <si>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</si>
  <si>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</si>
  <si>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</si>
  <si>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</si>
  <si>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</si>
  <si>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</si>
  <si>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</si>
  <si>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</si>
  <si>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</si>
  <si>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</si>
  <si>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</si>
  <si>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</si>
  <si>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</si>
  <si>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</si>
  <si>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</si>
  <si>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</si>
  <si>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</si>
  <si>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</si>
  <si>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</si>
  <si>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</si>
  <si>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</si>
  <si>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</si>
  <si>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</si>
  <si>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</si>
  <si>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</si>
  <si>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</si>
  <si>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</si>
  <si>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</si>
  <si>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</si>
  <si>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</si>
  <si>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</si>
  <si>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</si>
  <si>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</si>
  <si>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</si>
  <si>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</si>
  <si>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</si>
  <si>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</si>
  <si>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</si>
  <si>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</si>
  <si>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</si>
  <si>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</si>
  <si>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</si>
  <si>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</si>
  <si>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</si>
  <si>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</si>
  <si>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</si>
  <si>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</si>
  <si>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</si>
  <si>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</si>
  <si>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</si>
  <si>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</si>
  <si>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</si>
  <si>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</si>
  <si>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</si>
  <si>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</si>
  <si>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</si>
  <si>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</si>
  <si>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</si>
  <si>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</si>
  <si>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</si>
  <si>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</si>
  <si>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</si>
  <si>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</si>
  <si>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</si>
  <si>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</si>
  <si>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</si>
  <si>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</si>
  <si>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</si>
  <si>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</si>
  <si>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</si>
  <si>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</si>
  <si>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</si>
  <si>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</si>
  <si>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</si>
  <si>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</si>
  <si>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</si>
  <si>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</si>
  <si>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</si>
  <si>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</si>
  <si>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</si>
  <si>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</si>
  <si>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</si>
  <si>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</si>
  <si>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</si>
  <si>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</si>
  <si>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</si>
  <si>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</si>
  <si>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</si>
  <si>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</si>
  <si>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</si>
  <si>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</si>
  <si>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</si>
  <si>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</si>
  <si>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</si>
  <si>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</si>
  <si>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</si>
  <si>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</si>
  <si>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</si>
  <si>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</si>
  <si>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</si>
  <si>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</si>
  <si>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</si>
  <si>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</si>
  <si>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</si>
  <si>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</si>
  <si>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</si>
  <si>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</si>
  <si>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</si>
  <si>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</si>
  <si>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</si>
  <si>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</si>
  <si>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</si>
  <si>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</si>
  <si>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</si>
  <si>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</si>
  <si>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</si>
  <si>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</si>
  <si>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</si>
  <si>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</si>
  <si>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</si>
  <si>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</si>
  <si>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</si>
  <si>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</si>
  <si>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</si>
  <si>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</si>
  <si>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</si>
  <si>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</si>
  <si>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</si>
  <si>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</si>
  <si>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</si>
  <si>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</si>
  <si>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</si>
  <si>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</si>
  <si>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</si>
  <si>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</si>
  <si>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</si>
  <si>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</si>
  <si>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</si>
  <si>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</si>
  <si>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</si>
  <si>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</si>
  <si>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</si>
  <si>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</si>
  <si>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</si>
  <si>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</si>
  <si>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</si>
  <si>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</si>
  <si>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</si>
  <si>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</si>
  <si>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</si>
  <si>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</si>
  <si>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</si>
  <si>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</si>
  <si>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</si>
  <si>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</si>
  <si>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</si>
  <si>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</si>
  <si>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</si>
  <si>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</si>
  <si>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</si>
  <si>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</si>
  <si>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</si>
  <si>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</si>
  <si>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</si>
  <si>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</si>
  <si>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</si>
  <si>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</si>
  <si>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</si>
  <si>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</si>
  <si>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</si>
  <si>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</si>
  <si>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</si>
  <si>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</si>
  <si>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</si>
  <si>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</si>
  <si>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</si>
  <si>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</si>
  <si>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</si>
  <si>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</si>
  <si>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</si>
  <si>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</si>
  <si>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</si>
  <si>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</si>
  <si>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</si>
  <si>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</si>
  <si>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</si>
  <si>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</si>
  <si>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</si>
  <si>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</si>
  <si>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</si>
  <si>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</si>
  <si>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</si>
  <si>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</si>
  <si>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</si>
  <si>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</si>
  <si>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</si>
  <si>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</si>
  <si>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</si>
  <si>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</si>
  <si>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</si>
  <si>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</si>
  <si>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</si>
  <si>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</si>
  <si>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</si>
  <si>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</si>
  <si>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</si>
  <si>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</si>
  <si>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</si>
  <si>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</si>
  <si>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</si>
  <si>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</si>
  <si>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</si>
  <si>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</si>
  <si>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</si>
  <si>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</si>
  <si>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</si>
  <si>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</si>
  <si>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</si>
  <si>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</si>
  <si>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</si>
  <si>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</si>
  <si>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</si>
  <si>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</si>
  <si>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</si>
  <si>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</si>
  <si>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</si>
  <si>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</si>
  <si>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</si>
  <si>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</si>
  <si>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</si>
  <si>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</si>
  <si>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</si>
  <si>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</si>
  <si>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</si>
  <si>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</si>
  <si>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</si>
  <si>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</si>
  <si>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</si>
  <si>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</si>
  <si>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</si>
  <si>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</si>
  <si>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</si>
  <si>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</si>
  <si>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</si>
  <si>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</si>
  <si>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</si>
  <si>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</si>
  <si>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</si>
  <si>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</si>
  <si>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</si>
  <si>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</si>
  <si>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</si>
  <si>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</si>
  <si>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</si>
  <si>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</si>
  <si>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</si>
  <si>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</si>
  <si>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</si>
  <si>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</si>
  <si>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</si>
  <si>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</si>
  <si>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</si>
  <si>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</si>
  <si>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</si>
  <si>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</si>
  <si>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</si>
  <si>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</si>
  <si>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</si>
  <si>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</si>
  <si>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</si>
  <si>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</si>
  <si>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</si>
  <si>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</si>
  <si>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</si>
  <si>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</si>
  <si>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</si>
  <si>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</si>
  <si>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</si>
  <si>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</si>
  <si>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</si>
  <si>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</si>
  <si>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</si>
  <si>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</si>
  <si>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</si>
  <si>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</si>
  <si>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</si>
  <si>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</si>
  <si>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</si>
  <si>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</si>
  <si>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</si>
  <si>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</si>
  <si>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</si>
  <si>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</si>
  <si>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</si>
  <si>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</si>
  <si>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</si>
  <si>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</si>
  <si>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</si>
  <si>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</si>
  <si>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</si>
  <si>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</si>
  <si>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</si>
  <si>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</si>
  <si>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</si>
  <si>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</si>
  <si>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</si>
  <si>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</si>
  <si>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</si>
  <si>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</si>
  <si>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</si>
  <si>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</si>
  <si>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</si>
  <si>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</si>
  <si>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</si>
  <si>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</si>
  <si>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</si>
  <si>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</si>
  <si>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</si>
  <si>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</si>
  <si>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</si>
  <si>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</si>
  <si>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</si>
  <si>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</si>
  <si>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</si>
  <si>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</si>
  <si>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</si>
  <si>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</si>
  <si>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</si>
  <si>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</si>
  <si>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</si>
  <si>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</si>
  <si>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</si>
  <si>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</si>
  <si>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</si>
  <si>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</si>
  <si>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</si>
  <si>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</si>
  <si>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</si>
  <si>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</si>
  <si>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</si>
  <si>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</si>
  <si>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</si>
  <si>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</si>
  <si>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</si>
  <si>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</si>
  <si>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</si>
  <si>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</si>
  <si>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</si>
  <si>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</si>
  <si>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</si>
  <si>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</si>
  <si>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</si>
  <si>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</si>
  <si>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</si>
  <si>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</si>
  <si>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</si>
  <si>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</si>
  <si>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</si>
  <si>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</si>
  <si>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</si>
  <si>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</si>
  <si>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</si>
  <si>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</si>
  <si>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</si>
  <si>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</si>
  <si>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</si>
  <si>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</si>
  <si>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</si>
  <si>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</si>
  <si>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</si>
  <si>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</si>
  <si>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</si>
  <si>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</si>
  <si>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</si>
  <si>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</si>
  <si>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</si>
  <si>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</si>
  <si>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</si>
  <si>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</si>
  <si>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</si>
  <si>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</si>
  <si>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</si>
  <si>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</si>
  <si>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</si>
  <si>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</si>
  <si>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</si>
  <si>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</si>
  <si>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</si>
  <si>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</si>
  <si>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</si>
  <si>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</si>
  <si>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</si>
  <si>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</si>
  <si>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</si>
  <si>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</si>
  <si>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</si>
  <si>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</si>
  <si>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</si>
  <si>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</si>
  <si>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</si>
  <si>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</si>
  <si>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</si>
  <si>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</si>
  <si>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</si>
  <si>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</si>
  <si>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</si>
  <si>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</si>
  <si>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</si>
  <si>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</si>
  <si>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</si>
  <si>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</si>
  <si>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</si>
  <si>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</si>
  <si>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</si>
  <si>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</si>
  <si>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</si>
  <si>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</si>
  <si>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</si>
  <si>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</si>
  <si>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</si>
  <si>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</si>
  <si>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</si>
  <si>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</si>
  <si>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</si>
  <si>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</si>
  <si>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</si>
  <si>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</si>
  <si>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</si>
  <si>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</si>
  <si>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</si>
  <si>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</si>
  <si>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</si>
  <si>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</si>
  <si>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</si>
  <si>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</si>
  <si>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</si>
  <si>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</si>
  <si>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</si>
  <si>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</si>
  <si>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</si>
  <si>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</si>
  <si>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</si>
  <si>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</si>
  <si>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</si>
  <si>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</si>
  <si>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</si>
  <si>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</si>
  <si>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</si>
  <si>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</si>
  <si>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</si>
  <si>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</si>
  <si>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</si>
  <si>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</si>
  <si>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</si>
  <si>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</si>
  <si>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</si>
  <si>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</si>
  <si>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</si>
  <si>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</si>
  <si>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</si>
  <si>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</si>
  <si>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</si>
  <si>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</si>
  <si>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</si>
  <si>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</si>
  <si>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</si>
  <si>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</si>
  <si>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</si>
  <si>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</si>
  <si>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</si>
  <si>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</si>
  <si>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</si>
  <si>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</si>
  <si>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</si>
  <si>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</si>
  <si>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</si>
  <si>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</si>
  <si>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</si>
  <si>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</si>
  <si>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</si>
  <si>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</si>
  <si>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</si>
  <si>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</si>
  <si>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</si>
  <si>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</si>
  <si>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</si>
  <si>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</si>
  <si>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</si>
  <si>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</si>
  <si>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</si>
  <si>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</si>
  <si>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</si>
  <si>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</si>
  <si>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</si>
  <si>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</si>
  <si>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</si>
  <si>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</si>
  <si>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</si>
  <si>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</si>
  <si>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</si>
  <si>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</si>
  <si>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</si>
  <si>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</si>
  <si>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</si>
  <si>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</si>
  <si>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</si>
  <si>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</si>
  <si>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</si>
  <si>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</si>
  <si>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</si>
  <si>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</si>
  <si>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</si>
  <si>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</si>
  <si>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</si>
  <si>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</si>
  <si>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</si>
  <si>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</si>
  <si>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</si>
  <si>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</si>
  <si>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</si>
  <si>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</si>
  <si>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</si>
  <si>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</si>
  <si>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</si>
  <si>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</si>
  <si>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</si>
  <si>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</si>
  <si>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</si>
  <si>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</si>
  <si>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</si>
  <si>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</si>
  <si>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</si>
  <si>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</si>
  <si>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</si>
  <si>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</si>
  <si>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</si>
  <si>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</si>
  <si>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</si>
  <si>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</si>
  <si>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</si>
  <si>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</si>
  <si>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</si>
  <si>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</si>
  <si>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</si>
  <si>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</si>
  <si>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</si>
  <si>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</si>
  <si>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</si>
  <si>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</si>
  <si>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</si>
  <si>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</si>
  <si>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</si>
  <si>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</si>
  <si>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</si>
  <si>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</si>
  <si>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</si>
  <si>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</si>
  <si>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</si>
  <si>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</si>
  <si>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</si>
  <si>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</si>
  <si>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</si>
  <si>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</si>
  <si>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</si>
  <si>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</si>
  <si>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</si>
  <si>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</si>
  <si>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</si>
  <si>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</si>
  <si>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</si>
  <si>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</si>
  <si>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</si>
  <si>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</si>
  <si>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</si>
  <si>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</si>
  <si>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</si>
  <si>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</si>
  <si>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</si>
  <si>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</si>
  <si>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</si>
  <si>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</si>
  <si>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</si>
  <si>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</si>
  <si>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</si>
  <si>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</si>
  <si>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</si>
  <si>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</si>
  <si>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</si>
  <si>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</si>
  <si>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</si>
  <si>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</si>
  <si>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</si>
  <si>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</si>
  <si>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</si>
  <si>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</si>
  <si>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</si>
  <si>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</si>
  <si>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</si>
  <si>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</si>
  <si>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</si>
  <si>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</si>
  <si>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</si>
  <si>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</si>
  <si>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</si>
  <si>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</si>
  <si>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</si>
  <si>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</si>
  <si>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</si>
  <si>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</si>
  <si>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</si>
  <si>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</si>
  <si>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</si>
  <si>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</si>
  <si>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</si>
  <si>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</si>
  <si>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</si>
  <si>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</si>
  <si>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</si>
  <si>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</si>
  <si>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</si>
  <si>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</si>
  <si>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</si>
  <si>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</si>
  <si>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</si>
  <si>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</si>
  <si>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</si>
  <si>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</si>
  <si>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</si>
  <si>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</si>
  <si>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</si>
  <si>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</si>
  <si>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</si>
  <si>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</si>
  <si>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</si>
  <si>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</si>
  <si>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</si>
  <si>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</si>
  <si>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</si>
  <si>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</si>
  <si>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</si>
  <si>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</si>
  <si>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</si>
  <si>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</si>
  <si>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</si>
  <si>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</si>
  <si>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</si>
  <si>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</si>
  <si>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</si>
  <si>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</si>
  <si>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</si>
  <si>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</si>
  <si>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</si>
  <si>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</si>
  <si>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</si>
  <si>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</si>
  <si>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</si>
  <si>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</si>
  <si>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</si>
  <si>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</si>
  <si>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</si>
  <si>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</si>
  <si>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</si>
  <si>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</si>
  <si>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</si>
  <si>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</si>
  <si>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</si>
  <si>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</si>
  <si>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</si>
  <si>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</si>
  <si>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</si>
  <si>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</si>
  <si>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</si>
  <si>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</si>
  <si>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</si>
  <si>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</si>
  <si>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</si>
  <si>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</si>
  <si>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</si>
  <si>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</si>
  <si>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</si>
  <si>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</si>
  <si>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</si>
  <si>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</si>
  <si>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</si>
  <si>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</si>
  <si>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</si>
  <si>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</si>
  <si>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</si>
  <si>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</si>
  <si>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</si>
  <si>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</si>
  <si>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</si>
  <si>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</si>
  <si>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</si>
  <si>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</si>
  <si>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</si>
  <si>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</si>
  <si>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</si>
  <si>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</si>
  <si>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</si>
  <si>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</si>
  <si>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</si>
  <si>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</si>
  <si>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</si>
  <si>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</si>
  <si>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</si>
  <si>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</si>
  <si>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</si>
  <si>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</si>
  <si>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</si>
  <si>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</si>
  <si>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</si>
  <si>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</si>
  <si>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</si>
  <si>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</si>
  <si>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</si>
  <si>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</si>
  <si>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</si>
  <si>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</si>
  <si>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</si>
  <si>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</si>
  <si>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</si>
  <si>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</si>
  <si>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</si>
  <si>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</si>
  <si>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</si>
  <si>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</si>
  <si>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</si>
  <si>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</si>
  <si>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</si>
  <si>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</si>
  <si>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</si>
  <si>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</si>
  <si>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</si>
  <si>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</si>
  <si>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</si>
  <si>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</si>
  <si>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</si>
  <si>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</si>
  <si>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</si>
  <si>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</si>
  <si>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</si>
  <si>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</si>
  <si>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</si>
  <si>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</si>
  <si>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</si>
  <si>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</si>
  <si>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</si>
  <si>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</si>
  <si>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</si>
  <si>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</si>
  <si>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</si>
  <si>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</si>
  <si>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</si>
  <si>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</si>
  <si>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</si>
  <si>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</si>
  <si>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</si>
  <si>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</si>
  <si>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</si>
  <si>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</si>
  <si>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</si>
  <si>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</si>
  <si>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</si>
  <si>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</si>
  <si>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</si>
  <si>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</si>
  <si>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</si>
  <si>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</si>
  <si>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</si>
  <si>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</si>
  <si>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</si>
  <si>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</si>
  <si>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</si>
  <si>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</si>
  <si>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</si>
  <si>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</si>
  <si>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</si>
  <si>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</si>
  <si>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</si>
  <si>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</si>
  <si>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</si>
  <si>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</si>
  <si>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</si>
  <si>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</si>
  <si>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</si>
  <si>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</si>
  <si>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</si>
  <si>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</si>
  <si>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</si>
  <si>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</si>
  <si>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</si>
  <si>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</si>
  <si>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</si>
  <si>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</si>
  <si>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</si>
  <si>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</si>
  <si>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</si>
  <si>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</si>
  <si>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</si>
  <si>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</si>
  <si>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</si>
  <si>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</si>
  <si>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</si>
  <si>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</si>
  <si>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</si>
  <si>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</si>
  <si>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</si>
  <si>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</si>
  <si>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</si>
  <si>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</si>
  <si>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</si>
  <si>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</si>
  <si>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</si>
  <si>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</si>
  <si>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</si>
  <si>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</si>
  <si>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</si>
  <si>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</si>
  <si>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</si>
  <si>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</si>
  <si>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</si>
  <si>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</si>
  <si>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</si>
  <si>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</si>
  <si>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</si>
  <si>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</si>
  <si>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</si>
  <si>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</si>
  <si>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</si>
  <si>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</si>
  <si>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</si>
  <si>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</si>
  <si>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</si>
  <si>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</si>
  <si>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</si>
  <si>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</si>
  <si>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</si>
  <si>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</si>
  <si>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</si>
  <si>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</si>
  <si>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</si>
  <si>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</si>
  <si>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</si>
  <si>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</si>
  <si>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</si>
  <si>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</si>
  <si>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</si>
  <si>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</si>
  <si>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</si>
  <si>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</si>
  <si>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</si>
  <si>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</si>
  <si>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</si>
  <si>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</si>
  <si>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</si>
  <si>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</si>
  <si>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</si>
  <si>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</si>
  <si>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</si>
  <si>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</si>
  <si>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</si>
  <si>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</si>
  <si>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</si>
  <si>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</si>
  <si>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</si>
  <si>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</si>
  <si>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</si>
  <si>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</si>
  <si>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</si>
  <si>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</si>
  <si>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</si>
  <si>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</si>
  <si>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</si>
  <si>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</si>
  <si>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</si>
  <si>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</si>
  <si>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</si>
  <si>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</si>
  <si>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</si>
  <si>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</si>
  <si>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</si>
  <si>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</si>
  <si>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</si>
  <si>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</si>
  <si>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</si>
  <si>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</si>
  <si>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</si>
  <si>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</si>
  <si>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</si>
  <si>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</si>
  <si>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</si>
  <si>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</si>
  <si>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</si>
  <si>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</si>
  <si>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</si>
  <si>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</si>
  <si>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</si>
  <si>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</si>
  <si>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</si>
  <si>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</si>
  <si>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</si>
  <si>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</si>
  <si>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</si>
  <si>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</si>
  <si>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</si>
  <si>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</si>
  <si>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</si>
  <si>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</si>
  <si>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</si>
  <si>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</si>
  <si>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</si>
  <si>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</si>
  <si>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</si>
  <si>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</si>
  <si>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</si>
  <si>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</si>
  <si>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</si>
  <si>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</si>
  <si>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</si>
  <si>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</si>
  <si>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</si>
  <si>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</si>
  <si>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</si>
  <si>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</si>
  <si>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</si>
  <si>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</si>
  <si>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</si>
  <si>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</si>
  <si>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</si>
  <si>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</si>
  <si>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</si>
  <si>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</si>
  <si>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</si>
  <si>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</si>
  <si>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</si>
  <si>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</si>
  <si>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</si>
  <si>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</si>
  <si>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</si>
  <si>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</si>
  <si>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</si>
  <si>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</si>
  <si>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</si>
  <si>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</si>
  <si>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</si>
  <si>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</si>
  <si>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</si>
  <si>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</si>
  <si>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</si>
  <si>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</si>
  <si>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</si>
  <si>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</si>
  <si>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</si>
  <si>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</si>
  <si>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</si>
  <si>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</si>
  <si>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</si>
  <si>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</si>
  <si>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</si>
  <si>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</si>
  <si>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</si>
  <si>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</si>
  <si>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</si>
  <si>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</si>
  <si>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</si>
  <si>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</si>
  <si>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</si>
  <si>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</si>
  <si>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</si>
  <si>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</si>
  <si>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</si>
  <si>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</si>
  <si>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</si>
  <si>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</si>
  <si>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</si>
  <si>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</si>
  <si>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</si>
  <si>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</si>
  <si>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</si>
  <si>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</si>
  <si>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</si>
  <si>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</si>
  <si>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</si>
  <si>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</si>
  <si>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</si>
  <si>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</si>
  <si>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</si>
  <si>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</si>
  <si>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</si>
  <si>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</si>
  <si>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</si>
  <si>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</si>
  <si>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</si>
  <si>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</si>
  <si>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</si>
  <si>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</si>
  <si>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</si>
  <si>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</si>
  <si>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</si>
  <si>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</si>
  <si>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</si>
  <si>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</si>
  <si>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</si>
  <si>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</si>
  <si>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</si>
  <si>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</si>
  <si>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</si>
  <si>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</si>
  <si>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</si>
  <si>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</si>
  <si>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</si>
  <si>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</si>
  <si>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</si>
  <si>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</si>
  <si>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</si>
  <si>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</si>
  <si>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</si>
  <si>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</si>
  <si>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</si>
  <si>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</si>
  <si>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</si>
  <si>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</si>
  <si>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</si>
  <si>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</si>
  <si>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</si>
  <si>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</si>
  <si>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</si>
  <si>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</si>
  <si>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</si>
  <si>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</si>
  <si>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</si>
  <si>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</si>
  <si>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</si>
  <si>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</si>
  <si>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</si>
  <si>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</si>
  <si>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</si>
  <si>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</si>
  <si>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</si>
  <si>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</si>
  <si>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</si>
  <si>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</si>
  <si>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</si>
  <si>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</si>
  <si>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</si>
  <si>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</si>
  <si>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</si>
  <si>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</si>
  <si>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</si>
  <si>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</si>
  <si>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</si>
  <si>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</si>
  <si>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</si>
  <si>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</si>
  <si>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</si>
  <si>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</si>
  <si>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</si>
  <si>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</si>
  <si>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</si>
  <si>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</si>
  <si>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</si>
  <si>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</si>
  <si>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</si>
  <si>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</si>
  <si>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</si>
  <si>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</si>
  <si>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</si>
  <si>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</si>
  <si>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</si>
  <si>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</si>
  <si>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</si>
  <si>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</si>
  <si>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</si>
  <si>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</si>
  <si>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</si>
  <si>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</si>
  <si>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</si>
  <si>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</si>
  <si>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</si>
  <si>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</si>
  <si>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</si>
  <si>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</si>
  <si>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</si>
  <si>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</si>
  <si>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</si>
  <si>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</si>
  <si>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</si>
  <si>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</si>
  <si>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</si>
  <si>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</si>
  <si>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</si>
  <si>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</si>
  <si>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</si>
  <si>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</si>
  <si>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</si>
  <si>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</si>
  <si>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</si>
  <si>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</si>
  <si>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</si>
  <si>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</si>
  <si>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</si>
  <si>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</si>
  <si>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</si>
  <si>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</si>
  <si>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</si>
  <si>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</si>
  <si>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</si>
  <si>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</si>
  <si>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</si>
  <si>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</si>
  <si>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</si>
  <si>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</si>
  <si>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</si>
  <si>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</si>
  <si>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</si>
  <si>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</si>
  <si>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</si>
  <si>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</si>
  <si>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</si>
  <si>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</si>
  <si>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</si>
  <si>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</si>
  <si>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</si>
  <si>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</si>
  <si>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</si>
  <si>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</si>
  <si>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</si>
  <si>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</si>
  <si>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</si>
  <si>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</si>
  <si>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</si>
  <si>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</si>
  <si>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</si>
  <si>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</si>
  <si>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</si>
  <si>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</si>
  <si>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</si>
  <si>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</si>
  <si>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</si>
  <si>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</si>
  <si>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</si>
  <si>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</si>
  <si>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</si>
  <si>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</si>
  <si>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</si>
  <si>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</si>
  <si>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</si>
  <si>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</si>
  <si>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</si>
  <si>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</si>
  <si>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</si>
  <si>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</si>
  <si>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</si>
  <si>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</si>
  <si>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</si>
  <si>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</si>
  <si>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</si>
  <si>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</si>
  <si>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</si>
  <si>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</si>
  <si>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</si>
  <si>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</si>
  <si>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</si>
  <si>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</si>
  <si>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</si>
  <si>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</si>
  <si>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</si>
  <si>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</si>
  <si>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</si>
  <si>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</si>
  <si>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</si>
  <si>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</si>
  <si>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</si>
  <si>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</si>
  <si>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</si>
  <si>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</si>
  <si>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</si>
  <si>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</si>
  <si>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</si>
  <si>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</si>
  <si>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</si>
  <si>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</si>
  <si>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</si>
  <si>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</si>
  <si>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</si>
  <si>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</si>
  <si>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</si>
  <si>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</si>
  <si>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</si>
  <si>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</si>
  <si>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</si>
  <si>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</si>
  <si>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</si>
  <si>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</si>
  <si>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</si>
  <si>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</si>
  <si>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</si>
  <si>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</si>
  <si>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</si>
  <si>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</si>
  <si>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</si>
  <si>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</si>
  <si>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</si>
  <si>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</si>
  <si>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</si>
  <si>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</si>
  <si>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</si>
  <si>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</si>
  <si>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</si>
  <si>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</si>
  <si>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</si>
  <si>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</si>
  <si>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</si>
  <si>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</si>
  <si>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</si>
  <si>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</si>
  <si>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</si>
  <si>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</si>
  <si>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</si>
  <si>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</si>
  <si>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</si>
  <si>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</si>
  <si>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</si>
  <si>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</si>
  <si>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</si>
  <si>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</si>
  <si>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</si>
  <si>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</si>
  <si>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</si>
  <si>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</si>
  <si>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</si>
  <si>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</si>
  <si>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</si>
  <si>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</si>
  <si>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</si>
  <si>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</si>
  <si>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</si>
  <si>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</si>
  <si>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</si>
  <si>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</si>
  <si>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</si>
  <si>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</si>
  <si>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</si>
  <si>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</si>
  <si>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</si>
  <si>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</si>
  <si>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</si>
  <si>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</si>
  <si>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</si>
  <si>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</si>
  <si>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</si>
  <si>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</si>
  <si>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</si>
  <si>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</si>
  <si>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</si>
  <si>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</si>
  <si>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</si>
  <si>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</si>
  <si>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</si>
  <si>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</si>
  <si>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</si>
  <si>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</si>
  <si>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</si>
  <si>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</si>
  <si>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</si>
  <si>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</si>
  <si>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</si>
  <si>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</si>
  <si>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</si>
  <si>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</si>
  <si>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</si>
  <si>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</si>
  <si>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</si>
  <si>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</si>
  <si>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</si>
  <si>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</si>
  <si>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</si>
  <si>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</si>
  <si>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</si>
  <si>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</si>
  <si>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</si>
  <si>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</si>
  <si>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</si>
  <si>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</si>
  <si>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</si>
  <si>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</si>
  <si>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</si>
  <si>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</si>
  <si>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</si>
  <si>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</si>
  <si>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</si>
  <si>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</si>
  <si>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</si>
  <si>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</si>
  <si>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</si>
  <si>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</si>
  <si>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</si>
  <si>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</si>
  <si>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</si>
  <si>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</si>
  <si>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</si>
  <si>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</si>
  <si>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</si>
  <si>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</si>
  <si>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</si>
  <si>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</si>
  <si>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</si>
  <si>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</si>
  <si>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</si>
  <si>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</si>
  <si>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</si>
  <si>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</si>
  <si>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</si>
  <si>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</si>
  <si>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</si>
  <si>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</si>
  <si>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</si>
  <si>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</si>
  <si>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</si>
  <si>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</si>
  <si>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</si>
  <si>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</si>
  <si>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</si>
  <si>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</si>
  <si>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</si>
  <si>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</si>
  <si>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</si>
  <si>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</si>
  <si>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</si>
  <si>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</si>
  <si>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</si>
  <si>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</si>
  <si>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</si>
  <si>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</si>
  <si>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</si>
  <si>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</si>
  <si>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</si>
  <si>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</si>
  <si>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</si>
  <si>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</si>
  <si>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</si>
  <si>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</si>
  <si>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</si>
  <si>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</si>
  <si>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</si>
  <si>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</si>
  <si>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</si>
  <si>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</si>
  <si>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</si>
  <si>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</si>
  <si>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</si>
  <si>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</si>
  <si>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</si>
  <si>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</si>
  <si>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</si>
  <si>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</si>
  <si>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</si>
  <si>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</si>
  <si>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</si>
  <si>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</si>
  <si>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</si>
  <si>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</si>
  <si>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</si>
  <si>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</si>
  <si>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</si>
  <si>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</si>
  <si>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</si>
  <si>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</si>
  <si>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</si>
  <si>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</si>
  <si>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</si>
  <si>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</si>
  <si>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</si>
  <si>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</si>
  <si>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</si>
  <si>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</si>
  <si>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</si>
  <si>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</si>
  <si>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</si>
  <si>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</si>
  <si>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</si>
  <si>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</si>
  <si>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</si>
  <si>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</si>
  <si>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</si>
  <si>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</si>
  <si>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</si>
  <si>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</si>
  <si>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</si>
  <si>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</si>
  <si>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</si>
  <si>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</si>
  <si>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</si>
  <si>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</si>
  <si>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</si>
  <si>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</si>
  <si>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</si>
  <si>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</si>
  <si>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</si>
  <si>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</si>
  <si>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</si>
  <si>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</si>
  <si>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</si>
  <si>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</si>
  <si>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</si>
  <si>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</si>
  <si>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</si>
  <si>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</si>
  <si>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</si>
  <si>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</si>
  <si>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</si>
  <si>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</si>
  <si>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</si>
  <si>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</si>
  <si>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</si>
  <si>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</si>
  <si>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</si>
  <si>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</si>
  <si>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</si>
  <si>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</si>
  <si>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</si>
  <si>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</si>
  <si>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</si>
  <si>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</si>
  <si>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</si>
  <si>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</si>
  <si>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</si>
  <si>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</si>
  <si>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</si>
  <si>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</si>
  <si>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</si>
  <si>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</si>
  <si>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</si>
  <si>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</si>
  <si>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</si>
  <si>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</si>
  <si>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</si>
  <si>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</si>
  <si>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</si>
  <si>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</si>
  <si>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</si>
  <si>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</si>
  <si>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</si>
  <si>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</si>
  <si>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</si>
  <si>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</si>
  <si>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</si>
  <si>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</si>
  <si>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</si>
  <si>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</si>
  <si>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</si>
  <si>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</si>
  <si>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</si>
  <si>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</si>
  <si>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</si>
  <si>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</si>
  <si>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</si>
  <si>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</si>
  <si>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</si>
  <si>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</si>
  <si>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</si>
  <si>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</si>
  <si>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</si>
  <si>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</si>
  <si>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</si>
  <si>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</si>
  <si>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</si>
  <si>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</si>
  <si>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</si>
  <si>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</si>
  <si>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</si>
  <si>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</si>
  <si>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</si>
  <si>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</si>
  <si>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</si>
  <si>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</si>
  <si>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</si>
  <si>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</si>
  <si>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</si>
  <si>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</si>
  <si>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</si>
  <si>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</si>
  <si>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</si>
  <si>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</si>
  <si>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</si>
  <si>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</si>
  <si>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</si>
  <si>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</si>
  <si>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</si>
  <si>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</si>
  <si>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</si>
  <si>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</si>
  <si>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</si>
  <si>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</si>
  <si>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</si>
  <si>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</si>
  <si>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</si>
  <si>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</si>
  <si>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</si>
  <si>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</si>
  <si>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</si>
  <si>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</si>
  <si>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</si>
  <si>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</si>
  <si>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</si>
  <si>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</si>
  <si>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</si>
  <si>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</si>
  <si>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</si>
  <si>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</si>
  <si>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</si>
  <si>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</si>
  <si>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</si>
  <si>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</si>
  <si>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</si>
  <si>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</si>
  <si>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</si>
  <si>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</si>
  <si>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</si>
  <si>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</si>
  <si>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</si>
  <si>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</si>
  <si>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</si>
  <si>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</si>
  <si>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</si>
  <si>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</si>
  <si>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</si>
  <si>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</si>
  <si>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</si>
  <si>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</si>
  <si>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</si>
  <si>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</si>
  <si>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</si>
  <si>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</si>
  <si>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</si>
  <si>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</si>
  <si>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</si>
  <si>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</si>
  <si>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</si>
  <si>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</si>
  <si>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</si>
  <si>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</si>
  <si>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</si>
  <si>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</si>
  <si>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</si>
  <si>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</si>
  <si>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</si>
  <si>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</si>
  <si>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</si>
  <si>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</si>
  <si>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</si>
  <si>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</si>
  <si>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</si>
  <si>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</si>
  <si>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</si>
  <si>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</si>
  <si>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</si>
  <si>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</si>
  <si>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</si>
  <si>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</si>
  <si>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</si>
  <si>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</si>
  <si>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</si>
  <si>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</si>
  <si>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</si>
  <si>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</si>
  <si>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</si>
  <si>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</si>
  <si>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</si>
  <si>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</si>
  <si>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</si>
  <si>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</si>
  <si>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</si>
  <si>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</si>
  <si>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</si>
  <si>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</si>
  <si>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</si>
  <si>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</si>
  <si>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</si>
  <si>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</si>
  <si>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</si>
  <si>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</si>
  <si>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</si>
  <si>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</si>
  <si>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</si>
  <si>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</si>
  <si>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</si>
  <si>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</si>
  <si>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</si>
  <si>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</si>
  <si>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</si>
  <si>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</si>
  <si>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</si>
  <si>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</si>
  <si>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</si>
  <si>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</si>
  <si>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</si>
  <si>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</si>
  <si>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</si>
  <si>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</si>
  <si>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</si>
  <si>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</si>
  <si>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</si>
  <si>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</si>
  <si>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</si>
  <si>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</si>
  <si>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</si>
  <si>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</si>
  <si>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</si>
  <si>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</si>
  <si>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</si>
  <si>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</si>
  <si>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</si>
  <si>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</si>
  <si>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</si>
  <si>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</si>
  <si>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</si>
  <si>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</si>
  <si>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</si>
  <si>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</si>
  <si>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</si>
  <si>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</si>
  <si>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</si>
  <si>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</si>
  <si>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</si>
  <si>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</si>
  <si>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</si>
  <si>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</si>
  <si>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</si>
  <si>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</si>
  <si>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</si>
  <si>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</si>
  <si>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</si>
  <si>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</si>
  <si>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</si>
  <si>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</si>
  <si>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</si>
  <si>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</si>
  <si>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</si>
  <si>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</si>
  <si>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</si>
  <si>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</si>
  <si>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</si>
  <si>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</si>
  <si>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</si>
  <si>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</si>
  <si>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</si>
  <si>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</si>
  <si>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</si>
  <si>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</si>
  <si>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</si>
  <si>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</si>
  <si>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</si>
  <si>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</si>
  <si>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</si>
  <si>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</si>
  <si>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</si>
  <si>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</si>
  <si>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</si>
  <si>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</si>
  <si>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</si>
  <si>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</si>
  <si>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</si>
  <si>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</si>
  <si>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</si>
  <si>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</si>
  <si>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</si>
  <si>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</si>
  <si>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</si>
  <si>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</si>
  <si>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</si>
  <si>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</si>
  <si>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</si>
  <si>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</si>
  <si>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</si>
  <si>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</si>
  <si>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</si>
  <si>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</si>
  <si>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</si>
  <si>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</si>
  <si>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</si>
  <si>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</si>
  <si>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</si>
  <si>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</si>
  <si>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</si>
  <si>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</si>
  <si>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</si>
  <si>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</si>
  <si>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</si>
  <si>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</si>
  <si>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</si>
  <si>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</si>
  <si>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</si>
  <si>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</si>
  <si>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</si>
  <si>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</si>
  <si>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</si>
  <si>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</si>
  <si>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</si>
  <si>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</si>
  <si>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</si>
  <si>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</si>
  <si>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</si>
  <si>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</si>
  <si>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</si>
  <si>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</si>
  <si>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</si>
  <si>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</si>
  <si>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</si>
  <si>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</si>
  <si>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</si>
  <si>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</si>
  <si>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</si>
  <si>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</si>
  <si>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</si>
  <si>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</si>
  <si>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</si>
  <si>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</si>
  <si>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</si>
  <si>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</si>
  <si>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</si>
  <si>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</si>
  <si>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</si>
  <si>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</si>
  <si>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</si>
  <si>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</si>
  <si>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</si>
  <si>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</si>
  <si>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</si>
  <si>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</si>
  <si>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</si>
  <si>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</si>
  <si>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</si>
  <si>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</si>
  <si>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</si>
  <si>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</si>
  <si>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</si>
  <si>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</si>
  <si>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</si>
  <si>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</si>
  <si>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</si>
  <si>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</si>
  <si>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</si>
  <si>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</si>
  <si>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</si>
  <si>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</si>
  <si>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</si>
  <si>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</si>
  <si>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</si>
  <si>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</si>
  <si>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</si>
  <si>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</si>
  <si>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</si>
  <si>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</si>
  <si>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</si>
  <si>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</si>
  <si>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</si>
  <si>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</si>
  <si>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</si>
  <si>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</si>
  <si>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</si>
  <si>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</si>
  <si>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</si>
  <si>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</si>
  <si>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</si>
  <si>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</si>
  <si>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</si>
  <si>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</si>
  <si>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</si>
  <si>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</si>
  <si>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</si>
  <si>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</si>
  <si>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</si>
  <si>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</si>
  <si>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</si>
  <si>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</si>
  <si>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</si>
  <si>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</si>
  <si>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</si>
  <si>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</si>
  <si>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</si>
  <si>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</si>
  <si>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</si>
  <si>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</si>
  <si>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</si>
  <si>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</si>
  <si>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</si>
  <si>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</si>
  <si>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</si>
  <si>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</si>
  <si>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</si>
  <si>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</si>
  <si>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</si>
  <si>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</si>
  <si>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</si>
  <si>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</si>
  <si>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</si>
  <si>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</si>
  <si>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</si>
  <si>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</si>
  <si>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</si>
  <si>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</si>
  <si>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</si>
  <si>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</si>
  <si>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</si>
  <si>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</si>
  <si>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</si>
  <si>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</si>
  <si>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</si>
  <si>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</si>
  <si>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</si>
  <si>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</si>
  <si>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</si>
  <si>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</si>
  <si>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</si>
  <si>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</si>
  <si>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</si>
  <si>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</si>
  <si>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</si>
  <si>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</si>
  <si>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</si>
  <si>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</si>
  <si>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</si>
  <si>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</si>
  <si>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</si>
  <si>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</si>
  <si>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</si>
  <si>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</si>
  <si>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</si>
  <si>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</si>
  <si>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</si>
  <si>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</si>
  <si>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</si>
  <si>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</si>
  <si>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</si>
  <si>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</si>
  <si>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</si>
  <si>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</si>
  <si>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</si>
  <si>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</si>
  <si>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</si>
  <si>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</si>
  <si>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</si>
  <si>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</si>
  <si>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</si>
  <si>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</si>
  <si>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</si>
  <si>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</si>
  <si>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</si>
  <si>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</si>
  <si>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</si>
  <si>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</si>
  <si>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</si>
  <si>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</si>
  <si>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</si>
  <si>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</si>
  <si>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</si>
  <si>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</si>
  <si>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</si>
  <si>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</si>
  <si>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</si>
  <si>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</si>
  <si>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</si>
  <si>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</si>
  <si>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</si>
  <si>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</si>
  <si>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</si>
  <si>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</si>
  <si>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</si>
  <si>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</si>
  <si>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</si>
  <si>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</si>
  <si>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</si>
  <si>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</si>
  <si>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</si>
  <si>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</si>
  <si>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</si>
  <si>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</si>
  <si>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</si>
  <si>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</si>
  <si>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</si>
  <si>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</si>
  <si>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</si>
  <si>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</si>
  <si>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</si>
  <si>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</si>
  <si>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</si>
  <si>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</si>
  <si>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</si>
  <si>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</si>
  <si>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</si>
  <si>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</si>
  <si>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</si>
  <si>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</si>
  <si>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</si>
  <si>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</si>
  <si>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</si>
  <si>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</si>
  <si>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</si>
  <si>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</si>
  <si>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</si>
  <si>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</si>
  <si>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</si>
  <si>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</si>
  <si>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</si>
  <si>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</si>
  <si>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</si>
  <si>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</si>
  <si>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</si>
  <si>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</si>
  <si>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</si>
  <si>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</si>
  <si>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</si>
  <si>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</si>
  <si>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</si>
  <si>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</si>
  <si>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</si>
  <si>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</si>
  <si>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</si>
  <si>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</si>
  <si>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</si>
  <si>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</si>
  <si>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</si>
  <si>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</si>
  <si>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</si>
  <si>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</si>
  <si>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</si>
  <si>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</si>
  <si>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</si>
  <si>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</si>
  <si>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</si>
  <si>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</si>
  <si>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</si>
  <si>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</si>
  <si>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</si>
  <si>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</si>
  <si>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</si>
  <si>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</si>
  <si>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</si>
  <si>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</si>
  <si>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</si>
  <si>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</si>
  <si>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</si>
  <si>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</si>
  <si>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</si>
  <si>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</si>
  <si>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</si>
  <si>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</si>
  <si>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</si>
  <si>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</si>
  <si>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</si>
  <si>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</si>
  <si>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</si>
  <si>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</si>
  <si>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</si>
  <si>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</si>
  <si>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</si>
  <si>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</si>
  <si>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</si>
  <si>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</si>
  <si>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</si>
  <si>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</si>
  <si>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</si>
  <si>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</si>
  <si>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</si>
  <si>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</si>
  <si>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</si>
  <si>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</si>
  <si>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</si>
  <si>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</si>
  <si>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</si>
  <si>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</si>
  <si>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</si>
  <si>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</si>
  <si>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</si>
  <si>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</si>
  <si>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</si>
  <si>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</si>
  <si>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</si>
  <si>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</si>
  <si>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</si>
  <si>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</si>
  <si>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</si>
  <si>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</si>
  <si>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</si>
  <si>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</si>
  <si>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</si>
  <si>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</si>
  <si>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</si>
  <si>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</si>
  <si>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</si>
  <si>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</si>
  <si>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</si>
  <si>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</si>
  <si>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</si>
  <si>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</si>
  <si>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</si>
  <si>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</si>
  <si>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</si>
  <si>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</si>
  <si>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</si>
  <si>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</si>
  <si>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</si>
  <si>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</si>
  <si>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</si>
  <si>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</si>
  <si>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</si>
  <si>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</si>
  <si>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</si>
  <si>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</si>
  <si>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</si>
  <si>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</si>
  <si>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</si>
  <si>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</si>
  <si>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</si>
  <si>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</si>
  <si>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</si>
  <si>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</si>
  <si>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</si>
  <si>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</si>
  <si>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</si>
  <si>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</si>
  <si>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</si>
  <si>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</si>
  <si>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</si>
  <si>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</si>
  <si>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</si>
  <si>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</si>
  <si>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</si>
  <si>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</si>
  <si>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</si>
  <si>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</si>
  <si>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</si>
  <si>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</si>
  <si>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</si>
  <si>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</si>
  <si>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</si>
  <si>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</si>
  <si>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</si>
  <si>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</si>
  <si>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</si>
  <si>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</si>
  <si>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</si>
  <si>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</si>
  <si>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</si>
  <si>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</si>
  <si>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</si>
  <si>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</si>
  <si>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</si>
  <si>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</si>
  <si>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</si>
  <si>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</si>
  <si>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</si>
  <si>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</si>
  <si>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</si>
  <si>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</si>
  <si>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</si>
  <si>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</si>
  <si>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</si>
  <si>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</si>
  <si>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</si>
  <si>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</si>
  <si>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</si>
  <si>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</si>
  <si>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</si>
  <si>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</si>
  <si>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</si>
  <si>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</si>
  <si>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</si>
  <si>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</si>
  <si>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</si>
  <si>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</si>
  <si>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</si>
  <si>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</si>
  <si>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</si>
  <si>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</si>
  <si>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</si>
  <si>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</si>
  <si>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</si>
  <si>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</si>
  <si>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</si>
  <si>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</si>
  <si>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</si>
  <si>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</si>
  <si>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</si>
  <si>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</si>
  <si>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</si>
  <si>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</si>
  <si>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</si>
  <si>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</si>
  <si>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</si>
  <si>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</si>
  <si>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</si>
  <si>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</si>
  <si>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</si>
  <si>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</si>
  <si>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</si>
  <si>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</si>
  <si>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</si>
  <si>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</si>
  <si>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</si>
  <si>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</si>
  <si>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</si>
  <si>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</si>
  <si>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</si>
  <si>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</si>
  <si>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</si>
  <si>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</si>
  <si>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</si>
  <si>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</si>
  <si>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</si>
  <si>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</si>
  <si>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</si>
  <si>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</si>
  <si>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</si>
  <si>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</si>
  <si>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</si>
  <si>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</si>
  <si>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</si>
  <si>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</si>
  <si>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</si>
  <si>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</si>
  <si>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</si>
  <si>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</si>
  <si>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</si>
  <si>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</si>
  <si>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</si>
  <si>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</si>
  <si>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</si>
  <si>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</si>
  <si>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</si>
  <si>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</si>
  <si>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</si>
  <si>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</si>
  <si>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</si>
  <si>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</si>
  <si>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</si>
  <si>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</si>
  <si>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</si>
  <si>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</si>
  <si>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</si>
  <si>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</si>
  <si>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</si>
  <si>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</si>
  <si>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</si>
  <si>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</si>
  <si>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</si>
  <si>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</si>
  <si>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</si>
  <si>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</si>
  <si>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</si>
  <si>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</si>
  <si>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</si>
  <si>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</si>
  <si>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</si>
  <si>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</si>
  <si>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</si>
  <si>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</si>
  <si>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</si>
  <si>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</si>
  <si>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</si>
  <si>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</si>
  <si>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</si>
  <si>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</si>
  <si>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</si>
  <si>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</si>
  <si>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</si>
  <si>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</si>
  <si>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</si>
  <si>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</si>
  <si>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</si>
  <si>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</si>
  <si>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</si>
  <si>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</si>
  <si>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</si>
  <si>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</si>
  <si>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</si>
  <si>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</si>
  <si>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</si>
  <si>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</si>
  <si>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</si>
  <si>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</si>
  <si>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</si>
  <si>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</si>
  <si>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</si>
  <si>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</si>
  <si>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</si>
  <si>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</si>
  <si>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</si>
  <si>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</si>
  <si>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</si>
  <si>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</si>
  <si>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</si>
  <si>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</si>
  <si>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</si>
  <si>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</si>
  <si>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</si>
  <si>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</si>
  <si>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</si>
  <si>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</si>
  <si>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</si>
  <si>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</si>
  <si>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</si>
  <si>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</si>
  <si>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</si>
  <si>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</si>
  <si>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</si>
  <si>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</si>
  <si>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</si>
  <si>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</si>
  <si>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</si>
  <si>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</si>
  <si>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</si>
  <si>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</si>
  <si>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</si>
  <si>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</si>
  <si>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</si>
  <si>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</si>
  <si>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</si>
  <si>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</si>
  <si>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</si>
  <si>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</si>
  <si>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</si>
  <si>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</si>
  <si>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</si>
  <si>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</si>
  <si>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</si>
  <si>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</si>
  <si>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</si>
  <si>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</si>
  <si>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</si>
  <si>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</si>
  <si>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</si>
  <si>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</si>
  <si>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</si>
  <si>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</si>
  <si>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</si>
  <si>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</si>
  <si>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</si>
  <si>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</si>
  <si>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</si>
  <si>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</si>
  <si>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</si>
  <si>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</si>
  <si>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</si>
  <si>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</si>
  <si>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</si>
  <si>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</si>
  <si>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</si>
  <si>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</si>
  <si>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</si>
  <si>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</si>
  <si>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</si>
  <si>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</si>
  <si>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</si>
  <si>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</si>
  <si>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</si>
  <si>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</si>
  <si>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</si>
  <si>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</si>
  <si>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</si>
  <si>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</si>
  <si>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</si>
  <si>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</si>
  <si>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</si>
  <si>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</si>
  <si>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</si>
  <si>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</si>
  <si>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</si>
  <si>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</si>
  <si>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</si>
  <si>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</si>
  <si>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</si>
  <si>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</si>
  <si>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</si>
  <si>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</si>
  <si>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</si>
  <si>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</si>
  <si>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</si>
  <si>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</si>
  <si>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</si>
  <si>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</si>
  <si>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</si>
  <si>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</si>
  <si>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</si>
  <si>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</si>
  <si>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</si>
  <si>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</si>
  <si>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</si>
  <si>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</si>
  <si>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</si>
  <si>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</si>
  <si>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</si>
  <si>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</si>
  <si>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</si>
  <si>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</si>
  <si>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</si>
  <si>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</si>
  <si>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</si>
  <si>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</si>
  <si>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</si>
  <si>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</si>
  <si>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</si>
  <si>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</si>
  <si>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</si>
  <si>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</si>
  <si>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</si>
  <si>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</si>
  <si>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</si>
  <si>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</si>
  <si>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</si>
  <si>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</si>
  <si>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</si>
  <si>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</si>
  <si>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</si>
  <si>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</si>
  <si>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</si>
  <si>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</si>
  <si>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</si>
  <si>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</si>
  <si>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</si>
  <si>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</si>
  <si>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</si>
  <si>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</si>
  <si>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</si>
  <si>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</si>
  <si>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</si>
  <si>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</si>
  <si>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</si>
  <si>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</si>
  <si>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</si>
  <si>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</si>
  <si>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</si>
  <si>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</si>
  <si>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</si>
  <si>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</si>
  <si>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</si>
  <si>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</si>
  <si>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</si>
  <si>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</si>
  <si>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</si>
  <si>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</si>
  <si>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</si>
  <si>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</si>
  <si>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</si>
  <si>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</si>
  <si>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</si>
  <si>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</si>
  <si>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</si>
  <si>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</si>
  <si>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</si>
  <si>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</si>
  <si>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</si>
  <si>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</si>
  <si>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</si>
  <si>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</si>
  <si>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</si>
  <si>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</si>
  <si>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</si>
  <si>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</si>
  <si>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</si>
  <si>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</si>
  <si>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</si>
  <si>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</si>
  <si>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</si>
  <si>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</si>
  <si>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</si>
  <si>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</si>
  <si>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</si>
  <si>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</si>
  <si>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</si>
  <si>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</si>
  <si>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</si>
  <si>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</si>
  <si>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</si>
  <si>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</si>
  <si>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</si>
  <si>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</si>
  <si>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</si>
  <si>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</si>
  <si>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</si>
  <si>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</si>
  <si>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</si>
  <si>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</si>
  <si>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</si>
  <si>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</si>
  <si>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</si>
  <si>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</si>
  <si>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</si>
  <si>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</si>
  <si>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</si>
  <si>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</si>
  <si>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</si>
  <si>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</si>
  <si>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</si>
  <si>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</si>
  <si>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</si>
  <si>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</si>
  <si>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</si>
  <si>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</si>
  <si>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</si>
  <si>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</si>
  <si>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</si>
  <si>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</si>
  <si>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</si>
  <si>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</si>
  <si>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</si>
  <si>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</si>
  <si>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</si>
  <si>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</si>
  <si>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</si>
  <si>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</si>
  <si>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</si>
  <si>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</si>
  <si>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</si>
  <si>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</si>
  <si>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</si>
  <si>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</si>
  <si>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</si>
  <si>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</si>
  <si>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</si>
  <si>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</si>
  <si>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</si>
  <si>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</si>
  <si>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</si>
  <si>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</si>
  <si>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</si>
  <si>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</si>
  <si>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</si>
  <si>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</si>
  <si>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</si>
  <si>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</si>
  <si>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</si>
  <si>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</si>
  <si>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</si>
  <si>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</si>
  <si>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</si>
  <si>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</si>
  <si>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</si>
  <si>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</si>
  <si>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</si>
  <si>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</si>
  <si>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</si>
  <si>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</si>
  <si>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</si>
  <si>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</si>
  <si>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</si>
  <si>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</si>
  <si>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</si>
  <si>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</si>
  <si>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</si>
  <si>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</si>
  <si>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</si>
  <si>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</si>
  <si>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</si>
  <si>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</si>
  <si>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</si>
  <si>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</si>
  <si>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</si>
  <si>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</si>
  <si>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</si>
  <si>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</si>
  <si>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</si>
  <si>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</si>
  <si>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</si>
  <si>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</si>
  <si>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</si>
  <si>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</si>
  <si>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</si>
  <si>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</si>
  <si>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</si>
  <si>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</si>
  <si>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</si>
  <si>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</si>
  <si>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</si>
  <si>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</si>
  <si>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</si>
  <si>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</si>
  <si>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</si>
  <si>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</si>
  <si>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</si>
  <si>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</si>
  <si>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</si>
  <si>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</si>
  <si>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</si>
  <si>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</si>
  <si>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</si>
  <si>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</si>
  <si>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</si>
  <si>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</si>
  <si>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</si>
  <si>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</si>
  <si>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</si>
  <si>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</si>
  <si>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</si>
  <si>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</si>
  <si>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</si>
  <si>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</si>
  <si>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</si>
  <si>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</si>
  <si>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</si>
  <si>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</si>
  <si>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</si>
  <si>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</si>
  <si>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</si>
  <si>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</si>
  <si>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</si>
  <si>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</si>
  <si>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</si>
  <si>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</si>
  <si>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</si>
  <si>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</si>
  <si>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</si>
  <si>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</si>
  <si>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</si>
  <si>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</si>
  <si>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</si>
  <si>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</si>
  <si>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</si>
  <si>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</si>
  <si>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</si>
  <si>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</si>
  <si>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</si>
  <si>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</si>
  <si>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</si>
  <si>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</si>
  <si>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</si>
  <si>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</si>
  <si>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</si>
  <si>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</si>
  <si>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</si>
  <si>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</si>
  <si>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</si>
  <si>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</si>
  <si>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</si>
  <si>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</si>
  <si>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</si>
  <si>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</si>
  <si>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</si>
  <si>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</si>
  <si>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</si>
  <si>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</si>
  <si>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</si>
  <si>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</si>
  <si>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</si>
  <si>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</si>
  <si>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</si>
  <si>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</si>
  <si>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</si>
  <si>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</si>
  <si>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</si>
  <si>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</si>
  <si>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</si>
  <si>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</si>
  <si>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</si>
  <si>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</si>
  <si>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</si>
  <si>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</si>
  <si>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</si>
  <si>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</si>
  <si>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</si>
  <si>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</si>
  <si>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</si>
  <si>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</si>
  <si>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</si>
  <si>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</si>
  <si>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</si>
  <si>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</si>
  <si>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</si>
  <si>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</si>
  <si>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</si>
  <si>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</si>
  <si>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</si>
  <si>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</si>
  <si>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</si>
  <si>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</si>
  <si>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</si>
  <si>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</si>
  <si>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</si>
  <si>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</si>
  <si>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</si>
  <si>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</si>
  <si>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</si>
  <si>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</si>
  <si>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</si>
  <si>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</si>
  <si>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</si>
  <si>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</si>
  <si>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</si>
  <si>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</si>
  <si>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</si>
  <si>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</si>
  <si>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</si>
  <si>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</si>
  <si>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</si>
  <si>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</si>
  <si>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</si>
  <si>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</si>
  <si>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</si>
  <si>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</si>
  <si>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</si>
  <si>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</si>
  <si>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</si>
  <si>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</si>
  <si>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</si>
  <si>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</si>
  <si>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</si>
  <si>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</si>
  <si>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</si>
  <si>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</si>
  <si>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</si>
  <si>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</si>
  <si>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</si>
  <si>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</si>
  <si>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</si>
  <si>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</si>
  <si>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</si>
  <si>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</si>
  <si>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</si>
  <si>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</si>
  <si>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</si>
  <si>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</si>
  <si>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</si>
  <si>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</si>
  <si>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</si>
  <si>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</si>
  <si>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</si>
  <si>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</si>
  <si>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</si>
  <si>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</si>
  <si>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</si>
  <si>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</si>
  <si>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</si>
  <si>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</si>
  <si>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</si>
  <si>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</si>
  <si>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</si>
  <si>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</si>
  <si>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</si>
  <si>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</si>
  <si>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</si>
  <si>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</si>
  <si>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</si>
  <si>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</si>
  <si>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</si>
  <si>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</si>
  <si>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</si>
  <si>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</si>
  <si>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</si>
  <si>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</si>
  <si>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</si>
  <si>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</si>
  <si>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</si>
  <si>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</si>
  <si>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</si>
  <si>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</si>
  <si>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</si>
  <si>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</si>
  <si>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</si>
  <si>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</si>
  <si>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</si>
  <si>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</si>
  <si>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</si>
  <si>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</si>
  <si>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</si>
  <si>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</si>
  <si>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</si>
  <si>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</si>
  <si>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</si>
  <si>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</si>
  <si>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</si>
  <si>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</si>
  <si>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</si>
  <si>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</si>
  <si>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</si>
  <si>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</si>
  <si>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</si>
  <si>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</si>
  <si>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</si>
  <si>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</si>
  <si>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</si>
  <si>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</si>
  <si>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</si>
  <si>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</si>
  <si>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</si>
  <si>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</si>
  <si>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</si>
  <si>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</si>
  <si>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</si>
  <si>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</si>
  <si>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</si>
  <si>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</si>
  <si>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</si>
  <si>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</si>
  <si>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</si>
  <si>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</si>
  <si>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</si>
  <si>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</si>
  <si>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</si>
  <si>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</si>
  <si>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</si>
  <si>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</si>
  <si>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</si>
  <si>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</si>
  <si>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</si>
  <si>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</si>
  <si>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</si>
  <si>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</si>
  <si>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</si>
  <si>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</si>
  <si>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</si>
  <si>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</si>
  <si>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</si>
  <si>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</si>
  <si>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</si>
  <si>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</si>
  <si>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</si>
  <si>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</si>
  <si>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</si>
  <si>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</si>
  <si>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</si>
  <si>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</si>
  <si>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</si>
  <si>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</si>
  <si>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</si>
  <si>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</si>
  <si>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</si>
  <si>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</si>
  <si>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</si>
  <si>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</si>
  <si>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</si>
  <si>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</si>
  <si>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</si>
  <si>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</si>
  <si>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</si>
  <si>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</si>
  <si>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</si>
  <si>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</si>
  <si>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</si>
  <si>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</si>
  <si>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</si>
  <si>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</si>
  <si>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</si>
  <si>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</si>
  <si>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</si>
  <si>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</si>
  <si>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</si>
  <si>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</si>
  <si>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</si>
  <si>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</si>
  <si>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</si>
  <si>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</si>
  <si>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</si>
  <si>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</si>
  <si>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</si>
  <si>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</si>
  <si>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</si>
  <si>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</si>
  <si>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</si>
  <si>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</si>
  <si>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</si>
  <si>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</si>
  <si>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</si>
  <si>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</si>
  <si>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</si>
  <si>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</si>
  <si>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</si>
  <si>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</si>
  <si>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</si>
  <si>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</si>
  <si>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</si>
  <si>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</si>
  <si>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</si>
  <si>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</si>
  <si>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</si>
  <si>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</si>
  <si>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</si>
  <si>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</si>
  <si>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</si>
  <si>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</si>
  <si>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</si>
  <si>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</si>
  <si>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</si>
  <si>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</si>
  <si>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</si>
  <si>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</si>
  <si>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</si>
  <si>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</si>
  <si>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</si>
  <si>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</si>
  <si>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</si>
  <si>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</si>
  <si>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</si>
  <si>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</si>
  <si>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</si>
  <si>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</si>
  <si>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</si>
  <si>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</si>
  <si>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</si>
  <si>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</si>
  <si>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</si>
  <si>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</si>
  <si>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</si>
  <si>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</si>
  <si>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</si>
  <si>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</si>
  <si>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</si>
  <si>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</si>
  <si>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</si>
  <si>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</si>
  <si>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</si>
  <si>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</si>
  <si>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</si>
  <si>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</si>
  <si>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</si>
  <si>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</si>
  <si>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</si>
  <si>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</si>
  <si>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</si>
  <si>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</si>
  <si>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</si>
  <si>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</si>
  <si>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</si>
  <si>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</si>
  <si>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</si>
  <si>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</si>
  <si>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</si>
  <si>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</si>
  <si>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</si>
  <si>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</si>
  <si>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</si>
  <si>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</si>
  <si>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</si>
  <si>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</si>
  <si>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</si>
  <si>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</si>
  <si>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</si>
  <si>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</si>
  <si>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</si>
  <si>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</si>
  <si>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</si>
  <si>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</si>
  <si>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</si>
  <si>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</si>
  <si>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</si>
  <si>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</si>
  <si>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</si>
  <si>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</si>
  <si>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</si>
  <si>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</si>
  <si>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</si>
  <si>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</si>
  <si>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</si>
  <si>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</si>
  <si>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</si>
  <si>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</si>
  <si>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</si>
  <si>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</si>
  <si>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</si>
  <si>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</si>
  <si>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</si>
  <si>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</si>
  <si>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</si>
  <si>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</si>
  <si>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</si>
  <si>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</si>
  <si>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</si>
  <si>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</si>
  <si>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</si>
  <si>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</si>
  <si>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</si>
  <si>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</si>
  <si>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</si>
  <si>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</si>
  <si>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</si>
  <si>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</si>
  <si>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</si>
  <si>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</si>
  <si>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</si>
  <si>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</si>
  <si>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</si>
  <si>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</si>
  <si>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</si>
  <si>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</si>
  <si>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</si>
  <si>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</si>
  <si>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</si>
  <si>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</si>
  <si>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</si>
  <si>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</si>
  <si>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</si>
  <si>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</si>
  <si>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</si>
  <si>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</si>
  <si>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</si>
  <si>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</si>
  <si>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</si>
  <si>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</si>
  <si>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</si>
  <si>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</si>
  <si>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</si>
  <si>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</si>
  <si>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</si>
  <si>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</si>
  <si>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</si>
  <si>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</si>
  <si>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</si>
  <si>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</si>
  <si>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</si>
  <si>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</si>
  <si>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</si>
  <si>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</si>
  <si>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</si>
  <si>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</si>
  <si>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</si>
  <si>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</si>
  <si>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</si>
  <si>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</si>
  <si>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</si>
  <si>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</si>
  <si>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</si>
  <si>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</si>
  <si>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</si>
  <si>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</si>
  <si>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</si>
  <si>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</si>
  <si>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</si>
  <si>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</si>
  <si>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</si>
  <si>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</si>
  <si>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</si>
  <si>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</si>
  <si>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</si>
  <si>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</si>
  <si>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</si>
  <si>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</si>
  <si>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</si>
  <si>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</si>
  <si>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</si>
  <si>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</si>
  <si>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</si>
  <si>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</si>
  <si>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</si>
  <si>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</si>
  <si>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</si>
  <si>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</si>
  <si>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</si>
  <si>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</si>
  <si>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</si>
  <si>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</si>
  <si>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</si>
  <si>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</si>
  <si>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</si>
  <si>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</si>
  <si>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</si>
  <si>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</si>
  <si>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</si>
  <si>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</si>
  <si>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</si>
  <si>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</si>
  <si>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</si>
  <si>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</si>
  <si>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</si>
  <si>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</si>
  <si>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</si>
  <si>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</si>
  <si>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</si>
  <si>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</si>
  <si>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</si>
  <si>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</si>
  <si>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</si>
  <si>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</si>
  <si>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</si>
  <si>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</si>
  <si>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</si>
  <si>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</si>
  <si>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</si>
  <si>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</si>
  <si>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</si>
  <si>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</si>
  <si>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</si>
  <si>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</si>
  <si>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</si>
  <si>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</si>
  <si>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</si>
  <si>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</si>
  <si>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</si>
  <si>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</si>
  <si>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</si>
  <si>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</si>
  <si>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</si>
  <si>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</si>
  <si>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</si>
  <si>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</si>
  <si>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</si>
  <si>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</si>
  <si>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</si>
  <si>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</si>
  <si>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</si>
  <si>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</si>
  <si>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</si>
  <si>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</si>
  <si>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</si>
  <si>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</si>
  <si>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</si>
  <si>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</si>
  <si>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</si>
  <si>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</si>
  <si>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</si>
  <si>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</si>
  <si>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</si>
  <si>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</si>
  <si>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</si>
  <si>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</si>
  <si>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</si>
  <si>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</si>
  <si>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</si>
  <si>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</si>
  <si>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</si>
  <si>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</si>
  <si>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</si>
  <si>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</si>
  <si>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</si>
  <si>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</si>
  <si>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</si>
  <si>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</si>
  <si>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</si>
  <si>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</si>
  <si>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</si>
  <si>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</si>
  <si>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</si>
  <si>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</si>
  <si>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</si>
  <si>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</si>
  <si>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</si>
  <si>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</si>
  <si>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</si>
  <si>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</si>
  <si>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</si>
  <si>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</si>
  <si>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</si>
  <si>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</si>
  <si>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</si>
  <si>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</si>
  <si>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</si>
  <si>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</si>
  <si>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</si>
  <si>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</si>
  <si>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</si>
  <si>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</si>
  <si>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</si>
  <si>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</si>
  <si>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</si>
  <si>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</si>
  <si>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</si>
  <si>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</si>
  <si>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</si>
  <si>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</si>
  <si>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</si>
  <si>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</si>
  <si>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</si>
  <si>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</si>
  <si>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</si>
  <si>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</si>
  <si>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</si>
  <si>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</si>
  <si>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</si>
  <si>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</si>
  <si>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</si>
  <si>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</si>
  <si>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</si>
  <si>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</si>
  <si>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</si>
  <si>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</si>
  <si>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</si>
  <si>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</si>
  <si>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</si>
  <si>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</si>
  <si>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</si>
  <si>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</si>
  <si>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</si>
  <si>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</si>
  <si>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</si>
  <si>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</si>
  <si>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</si>
  <si>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</si>
  <si>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</si>
  <si>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</si>
  <si>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</si>
  <si>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</si>
  <si>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</si>
  <si>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</si>
  <si>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</si>
  <si>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</si>
  <si>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</si>
  <si>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</si>
  <si>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</si>
  <si>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</si>
  <si>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</si>
  <si>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</si>
  <si>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</si>
  <si>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</si>
  <si>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</si>
  <si>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</si>
  <si>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</si>
  <si>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</si>
  <si>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</si>
  <si>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</si>
  <si>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</si>
  <si>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</si>
  <si>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</si>
  <si>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</si>
  <si>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</si>
  <si>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</si>
  <si>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</si>
  <si>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</si>
  <si>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</si>
  <si>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</si>
  <si>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</si>
  <si>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</si>
  <si>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</si>
  <si>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</si>
  <si>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</si>
  <si>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</si>
  <si>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</si>
  <si>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</si>
  <si>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</si>
  <si>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</si>
  <si>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</si>
  <si>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</si>
  <si>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</si>
  <si>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</si>
  <si>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</si>
  <si>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</si>
  <si>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</si>
  <si>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</si>
  <si>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</si>
  <si>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</si>
  <si>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</si>
  <si>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</si>
  <si>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</si>
  <si>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</si>
  <si>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</si>
  <si>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</si>
  <si>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</si>
  <si>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</si>
  <si>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</si>
  <si>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</si>
  <si>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</si>
  <si>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</si>
  <si>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</si>
  <si>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</si>
  <si>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</si>
  <si>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</si>
  <si>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</si>
  <si>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</si>
  <si>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</si>
  <si>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</si>
  <si>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</si>
  <si>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</si>
  <si>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</si>
  <si>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</si>
  <si>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</si>
  <si>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</si>
  <si>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</si>
  <si>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</si>
  <si>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</si>
  <si>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</si>
  <si>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</si>
  <si>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</si>
  <si>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</si>
  <si>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</si>
  <si>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</si>
  <si>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</si>
  <si>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</si>
  <si>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</si>
  <si>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</si>
  <si>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</si>
  <si>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</si>
  <si>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</si>
  <si>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</si>
  <si>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</si>
  <si>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</si>
  <si>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</si>
  <si>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</si>
  <si>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</si>
  <si>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</si>
  <si>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</si>
  <si>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</si>
  <si>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</si>
  <si>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</si>
  <si>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</si>
  <si>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</si>
  <si>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</si>
  <si>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</si>
  <si>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</si>
  <si>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</si>
  <si>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</si>
  <si>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</si>
  <si>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</si>
  <si>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</si>
  <si>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</si>
  <si>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</si>
  <si>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</si>
  <si>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</si>
  <si>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</si>
  <si>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</si>
  <si>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</si>
  <si>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</si>
  <si>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</si>
  <si>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</si>
  <si>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</si>
  <si>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</si>
  <si>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</si>
  <si>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</si>
  <si>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</si>
  <si>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</si>
  <si>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</si>
  <si>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</si>
  <si>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</si>
  <si>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</si>
  <si>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</si>
  <si>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</si>
  <si>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</si>
  <si>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</si>
  <si>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</si>
  <si>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</si>
  <si>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</si>
  <si>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</si>
  <si>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</si>
  <si>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</si>
  <si>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</si>
  <si>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</si>
  <si>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</si>
  <si>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</si>
  <si>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</si>
  <si>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</si>
  <si>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</si>
  <si>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</si>
  <si>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</si>
  <si>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</si>
  <si>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</si>
  <si>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</si>
  <si>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</si>
  <si>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</si>
  <si>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</si>
  <si>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</si>
  <si>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</si>
  <si>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</si>
  <si>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</si>
  <si>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</si>
  <si>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</si>
  <si>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</si>
  <si>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</si>
  <si>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</si>
  <si>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</si>
  <si>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</si>
  <si>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</si>
  <si>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</si>
  <si>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</si>
  <si>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</si>
  <si>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</si>
  <si>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</si>
  <si>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</si>
  <si>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</si>
  <si>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</si>
  <si>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</si>
  <si>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</si>
  <si>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</si>
  <si>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</si>
  <si>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</si>
  <si>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</si>
  <si>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</si>
  <si>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</si>
  <si>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</si>
  <si>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</si>
  <si>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</si>
  <si>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</si>
  <si>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</si>
  <si>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</si>
  <si>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</si>
  <si>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</si>
  <si>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</si>
  <si>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</si>
  <si>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</si>
  <si>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</si>
  <si>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</si>
  <si>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</si>
  <si>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</si>
  <si>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</si>
  <si>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</si>
  <si>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</si>
  <si>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</si>
  <si>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</si>
  <si>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</si>
  <si>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</si>
  <si>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</si>
  <si>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</si>
  <si>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</si>
  <si>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</si>
  <si>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</si>
  <si>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</si>
  <si>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</si>
  <si>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</si>
  <si>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</si>
  <si>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</si>
  <si>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</si>
  <si>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</si>
  <si>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</si>
  <si>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</si>
  <si>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</si>
  <si>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</si>
  <si>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</si>
  <si>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</si>
  <si>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</si>
  <si>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</si>
  <si>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</si>
  <si>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</si>
  <si>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</si>
  <si>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</si>
  <si>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</si>
  <si>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</si>
  <si>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</si>
  <si>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</si>
  <si>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</si>
  <si>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</si>
  <si>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</si>
  <si>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</si>
  <si>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</si>
  <si>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</si>
  <si>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</si>
  <si>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</si>
  <si>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</si>
  <si>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</si>
  <si>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</si>
  <si>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</si>
  <si>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</si>
  <si>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</si>
  <si>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</si>
  <si>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</si>
  <si>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</si>
  <si>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</si>
  <si>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</si>
  <si>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</si>
  <si>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</si>
  <si>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</si>
  <si>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</si>
  <si>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</si>
  <si>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</si>
  <si>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</si>
  <si>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</si>
  <si>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</si>
  <si>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</si>
  <si>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</si>
  <si>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</si>
  <si>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</si>
  <si>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</si>
  <si>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</si>
  <si>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</si>
  <si>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</si>
  <si>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</si>
  <si>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</si>
  <si>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</si>
  <si>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</si>
  <si>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</si>
  <si>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</si>
  <si>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</si>
  <si>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</si>
  <si>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</si>
  <si>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</si>
  <si>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</si>
  <si>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</si>
  <si>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</si>
  <si>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</si>
  <si>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</si>
  <si>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</si>
  <si>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</si>
  <si>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</si>
  <si>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</si>
  <si>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</si>
  <si>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</si>
  <si>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</si>
  <si>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</si>
  <si>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</si>
  <si>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</si>
  <si>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</si>
  <si>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</si>
  <si>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</si>
  <si>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</si>
  <si>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</si>
  <si>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</si>
  <si>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</si>
  <si>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</si>
  <si>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</si>
  <si>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</si>
  <si>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</si>
  <si>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</si>
  <si>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</si>
  <si>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</si>
  <si>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</si>
  <si>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</si>
  <si>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</si>
  <si>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</si>
  <si>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</si>
  <si>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</si>
  <si>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</si>
  <si>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</si>
  <si>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</si>
  <si>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</si>
  <si>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</si>
  <si>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</si>
  <si>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</si>
  <si>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</si>
  <si>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</si>
  <si>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</si>
  <si>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</si>
  <si>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</si>
  <si>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</si>
  <si>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</si>
  <si>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</si>
  <si>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</si>
  <si>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</si>
  <si>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</si>
  <si>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</si>
  <si>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</si>
  <si>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</si>
  <si>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</si>
  <si>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</si>
  <si>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</si>
  <si>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</si>
  <si>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</si>
  <si>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</si>
  <si>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</si>
  <si>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</si>
  <si>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</si>
  <si>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</si>
  <si>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</si>
  <si>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</si>
  <si>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</si>
  <si>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</si>
  <si>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</si>
  <si>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</si>
  <si>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</si>
  <si>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</si>
  <si>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</si>
  <si>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</si>
  <si>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</si>
  <si>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</si>
  <si>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</si>
  <si>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</si>
  <si>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</si>
  <si>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</si>
  <si>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</si>
  <si>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</si>
  <si>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</si>
  <si>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</si>
  <si>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</si>
  <si>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</si>
  <si>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</si>
  <si>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</si>
  <si>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</si>
  <si>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</si>
  <si>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</si>
  <si>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</si>
  <si>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</si>
  <si>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</si>
  <si>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</si>
  <si>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</si>
  <si>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</si>
  <si>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</si>
  <si>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</si>
  <si>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</si>
  <si>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</si>
  <si>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</si>
  <si>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</si>
  <si>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</si>
  <si>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</si>
  <si>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</si>
  <si>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</si>
  <si>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</si>
  <si>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</si>
  <si>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</si>
  <si>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</si>
  <si>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</si>
  <si>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</si>
  <si>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</si>
  <si>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</si>
  <si>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</si>
  <si>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</si>
  <si>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</si>
  <si>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</si>
  <si>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</si>
  <si>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</si>
  <si>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</si>
  <si>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</si>
  <si>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</si>
  <si>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</si>
  <si>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</si>
  <si>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</si>
  <si>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</si>
  <si>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</si>
  <si>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</si>
  <si>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</si>
  <si>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</si>
  <si>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</si>
  <si>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</si>
  <si>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</si>
  <si>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</si>
  <si>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</si>
  <si>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</si>
  <si>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</si>
  <si>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</si>
  <si>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</si>
  <si>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</si>
  <si>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</si>
  <si>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</si>
  <si>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</si>
  <si>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</si>
  <si>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</si>
  <si>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</si>
  <si>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</si>
  <si>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</si>
  <si>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</si>
  <si>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</si>
  <si>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</si>
  <si>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</si>
  <si>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</si>
  <si>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</si>
  <si>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</si>
  <si>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</si>
  <si>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</si>
  <si>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</si>
  <si>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</si>
  <si>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</si>
  <si>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</si>
  <si>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</si>
  <si>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</si>
  <si>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</si>
  <si>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</si>
  <si>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</si>
  <si>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</si>
  <si>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</si>
  <si>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</si>
  <si>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</si>
  <si>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</si>
  <si>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</si>
  <si>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</si>
  <si>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</si>
  <si>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</si>
  <si>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</si>
  <si>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</si>
  <si>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</si>
  <si>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</si>
  <si>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</si>
  <si>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</si>
  <si>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</si>
  <si>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</si>
  <si>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</si>
  <si>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</si>
  <si>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</si>
  <si>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</si>
  <si>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</si>
  <si>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</si>
  <si>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</si>
  <si>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</si>
  <si>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</si>
  <si>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</si>
  <si>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</si>
  <si>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</si>
  <si>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</si>
  <si>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</si>
  <si>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</si>
  <si>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</si>
  <si>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</si>
  <si>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</si>
  <si>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</si>
  <si>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</si>
  <si>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</si>
  <si>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</si>
  <si>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</si>
  <si>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</si>
  <si>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</si>
  <si>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</si>
  <si>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</si>
  <si>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</si>
  <si>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</si>
  <si>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</si>
  <si>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</si>
  <si>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</si>
  <si>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</si>
  <si>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</si>
  <si>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</si>
  <si>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</si>
  <si>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</si>
  <si>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</si>
  <si>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</si>
  <si>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</si>
  <si>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</si>
  <si>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</si>
  <si>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</si>
  <si>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</si>
  <si>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</si>
  <si>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</si>
  <si>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</si>
  <si>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</si>
  <si>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</si>
  <si>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</si>
  <si>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</si>
  <si>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</si>
  <si>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</si>
  <si>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</si>
  <si>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</si>
  <si>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</si>
  <si>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</si>
  <si>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</si>
  <si>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</si>
  <si>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</si>
  <si>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</si>
  <si>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</si>
  <si>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</si>
  <si>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</si>
  <si>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</si>
  <si>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</si>
  <si>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</si>
  <si>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</si>
  <si>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</si>
  <si>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</si>
  <si>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</si>
  <si>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</si>
  <si>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</si>
  <si>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</si>
  <si>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</si>
  <si>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</si>
  <si>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</si>
  <si>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</si>
  <si>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</si>
  <si>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</si>
  <si>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</si>
  <si>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</si>
  <si>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</si>
  <si>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</si>
  <si>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</si>
  <si>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</si>
  <si>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</si>
  <si>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</si>
  <si>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</si>
  <si>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</si>
  <si>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</si>
  <si>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</si>
  <si>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</si>
  <si>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</si>
  <si>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</si>
  <si>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</si>
  <si>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</si>
  <si>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</si>
  <si>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</si>
  <si>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</si>
  <si>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</si>
  <si>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</si>
  <si>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</si>
  <si>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</si>
  <si>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</si>
  <si>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</si>
  <si>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</si>
  <si>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</si>
  <si>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</si>
  <si>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</si>
  <si>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</si>
  <si>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</si>
  <si>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</si>
  <si>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</si>
  <si>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</si>
  <si>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</si>
  <si>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</si>
  <si>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</si>
  <si>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</si>
  <si>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</si>
  <si>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</si>
  <si>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</si>
  <si>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</si>
  <si>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</si>
  <si>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</si>
  <si>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</si>
  <si>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</si>
  <si>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</si>
  <si>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</si>
  <si>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</si>
  <si>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</si>
  <si>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</si>
  <si>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</si>
  <si>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</si>
  <si>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</si>
  <si>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</si>
  <si>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</si>
  <si>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</si>
  <si>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</si>
  <si>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</si>
  <si>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</si>
  <si>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</si>
  <si>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</si>
  <si>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</si>
  <si>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</si>
  <si>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</si>
  <si>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</si>
  <si>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</si>
  <si>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</si>
  <si>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</si>
  <si>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</si>
  <si>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</si>
  <si>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</si>
  <si>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</si>
  <si>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</si>
  <si>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</si>
  <si>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</si>
  <si>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</si>
  <si>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</si>
  <si>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</si>
  <si>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</si>
  <si>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</si>
  <si>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</si>
  <si>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</si>
  <si>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</si>
  <si>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</si>
  <si>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</si>
  <si>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</si>
  <si>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</si>
  <si>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</si>
  <si>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</si>
  <si>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</si>
  <si>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</si>
  <si>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</si>
  <si>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</si>
  <si>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</si>
  <si>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</si>
  <si>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</si>
  <si>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</si>
  <si>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</si>
  <si>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</si>
  <si>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</si>
  <si>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</si>
  <si>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</si>
  <si>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</si>
  <si>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</si>
  <si>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</si>
  <si>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</si>
  <si>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</si>
  <si>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</si>
  <si>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</si>
  <si>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</si>
  <si>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</si>
  <si>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</si>
  <si>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</si>
  <si>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</si>
  <si>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</si>
  <si>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</si>
  <si>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</si>
  <si>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</si>
  <si>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</si>
  <si>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</si>
  <si>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</si>
  <si>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</si>
  <si>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</si>
  <si>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</si>
  <si>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</si>
  <si>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</si>
  <si>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</si>
  <si>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</si>
  <si>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</si>
  <si>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</si>
  <si>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</si>
  <si>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</si>
  <si>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</si>
  <si>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</si>
  <si>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</si>
  <si>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</si>
  <si>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</si>
  <si>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</si>
  <si>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</si>
  <si>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</si>
  <si>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</si>
  <si>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</si>
  <si>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</si>
  <si>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</si>
  <si>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</si>
  <si>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</si>
  <si>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</si>
  <si>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</si>
  <si>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</si>
  <si>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</si>
  <si>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</si>
  <si>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</si>
  <si>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</si>
  <si>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</si>
  <si>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</si>
  <si>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</si>
  <si>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</si>
  <si>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</si>
  <si>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</si>
  <si>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</si>
  <si>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</si>
  <si>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</si>
  <si>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</si>
  <si>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</si>
  <si>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</si>
  <si>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</si>
  <si>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</si>
  <si>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</si>
  <si>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</si>
  <si>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</si>
  <si>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</si>
  <si>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</si>
  <si>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</si>
  <si>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</si>
  <si>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</si>
  <si>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</si>
  <si>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</si>
  <si>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</si>
  <si>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</si>
  <si>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</si>
  <si>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</si>
  <si>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</si>
  <si>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</si>
  <si>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</si>
  <si>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</si>
  <si>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</si>
  <si>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</si>
  <si>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</si>
  <si>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</si>
  <si>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</si>
  <si>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</si>
  <si>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</si>
  <si>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</si>
  <si>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</si>
  <si>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</si>
  <si>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</si>
  <si>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</si>
  <si>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</si>
  <si>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</si>
  <si>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</si>
  <si>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</si>
  <si>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</si>
  <si>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</si>
  <si>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</si>
  <si>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</si>
  <si>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</si>
  <si>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</si>
  <si>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</si>
  <si>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</si>
  <si>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</si>
  <si>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</si>
  <si>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</si>
  <si>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</si>
  <si>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</si>
  <si>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</si>
  <si>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</si>
  <si>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</si>
  <si>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</si>
  <si>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</si>
  <si>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</si>
  <si>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</si>
  <si>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</si>
  <si>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</si>
  <si>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</si>
  <si>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</si>
  <si>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</si>
  <si>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</si>
  <si>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</si>
  <si>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</si>
  <si>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</si>
  <si>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</si>
  <si>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</si>
  <si>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</si>
  <si>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</si>
  <si>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</si>
  <si>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</si>
  <si>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</si>
  <si>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</si>
  <si>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</si>
  <si>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</si>
  <si>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</si>
  <si>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</si>
  <si>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</si>
  <si>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</si>
  <si>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</si>
  <si>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</si>
  <si>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</si>
  <si>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</si>
  <si>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</si>
  <si>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</si>
  <si>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</si>
  <si>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</si>
  <si>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</si>
  <si>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</si>
  <si>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</si>
  <si>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</si>
  <si>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</si>
  <si>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</si>
  <si>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</si>
  <si>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</si>
  <si>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</si>
  <si>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</si>
  <si>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</si>
  <si>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</si>
  <si>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</si>
  <si>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</si>
  <si>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</si>
  <si>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</si>
  <si>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</si>
  <si>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</si>
  <si>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</si>
  <si>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</si>
  <si>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</si>
  <si>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</si>
  <si>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</si>
  <si>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</si>
  <si>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</si>
  <si>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</si>
  <si>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</si>
  <si>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</si>
  <si>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</si>
  <si>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</si>
  <si>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</si>
  <si>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</si>
  <si>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</si>
  <si>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</si>
  <si>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</si>
  <si>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</si>
  <si>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</si>
  <si>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</si>
  <si>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</si>
  <si>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</si>
  <si>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</si>
  <si>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</si>
  <si>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</si>
  <si>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</si>
  <si>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</si>
  <si>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</si>
  <si>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</si>
  <si>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</si>
  <si>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</si>
  <si>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</si>
  <si>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</si>
  <si>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</si>
  <si>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</si>
  <si>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</si>
  <si>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</si>
  <si>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</si>
  <si>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</si>
  <si>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</si>
  <si>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</si>
  <si>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</si>
  <si>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</si>
  <si>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</si>
  <si>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</si>
  <si>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</si>
  <si>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</si>
  <si>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</si>
  <si>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</si>
  <si>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</si>
  <si>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</si>
  <si>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</si>
  <si>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</si>
  <si>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</si>
  <si>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</si>
  <si>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</si>
  <si>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</si>
  <si>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</si>
  <si>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</si>
  <si>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</si>
  <si>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</si>
  <si>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</si>
  <si>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</si>
  <si>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</si>
  <si>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</si>
  <si>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</si>
  <si>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</si>
  <si>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</si>
  <si>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</si>
  <si>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</si>
  <si>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</si>
  <si>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</si>
  <si>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</si>
  <si>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</si>
  <si>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</si>
  <si>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</si>
  <si>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</si>
  <si>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</si>
  <si>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</si>
  <si>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</si>
  <si>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</si>
  <si>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</si>
  <si>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</si>
  <si>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</si>
  <si>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</si>
  <si>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</si>
  <si>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</si>
  <si>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</si>
  <si>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</si>
  <si>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</si>
  <si>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</si>
  <si>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</si>
  <si>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</si>
  <si>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</si>
  <si>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</si>
  <si>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</si>
  <si>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</si>
  <si>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</si>
  <si>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</si>
  <si>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</si>
  <si>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</si>
  <si>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</si>
  <si>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</si>
  <si>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</si>
  <si>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</si>
  <si>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</si>
  <si>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</si>
  <si>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</si>
  <si>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</si>
  <si>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</si>
  <si>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</si>
  <si>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</si>
  <si>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</si>
  <si>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</si>
  <si>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</si>
  <si>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</si>
  <si>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</si>
  <si>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</si>
  <si>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</si>
  <si>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</si>
  <si>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</si>
  <si>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</si>
  <si>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</si>
  <si>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</si>
  <si>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</si>
  <si>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</si>
  <si>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</si>
  <si>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</si>
  <si>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</si>
  <si>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</si>
  <si>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</si>
  <si>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</si>
  <si>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</si>
  <si>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</si>
  <si>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</si>
  <si>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</si>
  <si>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</si>
  <si>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</si>
  <si>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</si>
  <si>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</si>
  <si>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</si>
  <si>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</si>
  <si>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</si>
  <si>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</si>
  <si>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</si>
  <si>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</si>
  <si>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</si>
  <si>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</si>
  <si>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</si>
  <si>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</si>
  <si>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</si>
  <si>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</si>
  <si>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</si>
  <si>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</si>
  <si>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</si>
  <si>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</si>
  <si>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</si>
  <si>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</si>
  <si>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</si>
  <si>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</si>
  <si>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</si>
  <si>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</si>
  <si>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</si>
  <si>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</si>
  <si>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</si>
  <si>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</si>
  <si>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</si>
  <si>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</si>
  <si>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</si>
  <si>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</si>
  <si>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</si>
  <si>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</si>
  <si>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</si>
  <si>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</si>
  <si>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</si>
  <si>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</si>
  <si>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</si>
  <si>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</si>
  <si>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</si>
  <si>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</si>
  <si>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</si>
  <si>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</si>
  <si>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</si>
  <si>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</si>
  <si>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</si>
  <si>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</si>
  <si>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</si>
  <si>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</si>
  <si>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</si>
  <si>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</si>
  <si>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</si>
  <si>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</si>
  <si>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</si>
  <si>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</si>
  <si>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</si>
  <si>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</si>
  <si>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</si>
  <si>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</si>
  <si>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</si>
  <si>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</si>
  <si>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</si>
  <si>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</si>
  <si>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</si>
  <si>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</si>
  <si>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</si>
  <si>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</si>
  <si>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</si>
  <si>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</si>
  <si>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</si>
  <si>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</si>
  <si>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</si>
  <si>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</si>
  <si>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</si>
  <si>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</si>
  <si>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</si>
  <si>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</si>
  <si>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</si>
  <si>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</si>
  <si>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</si>
  <si>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</si>
  <si>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</si>
  <si>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</si>
  <si>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</si>
  <si>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</si>
  <si>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</si>
  <si>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</si>
  <si>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</si>
  <si>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</si>
  <si>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</si>
  <si>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</si>
  <si>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</si>
  <si>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</si>
  <si>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</si>
  <si>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</si>
  <si>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</si>
  <si>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</si>
  <si>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</si>
  <si>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</si>
  <si>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</si>
  <si>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</si>
  <si>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</si>
  <si>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</si>
  <si>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</si>
  <si>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</si>
  <si>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</si>
  <si>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</si>
  <si>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</si>
  <si>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</si>
  <si>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</si>
  <si>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</si>
  <si>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</si>
  <si>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</si>
  <si>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</si>
  <si>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</si>
  <si>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</si>
  <si>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</si>
  <si>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</si>
  <si>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</si>
  <si>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</si>
  <si>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</si>
  <si>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</si>
  <si>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</si>
  <si>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</si>
  <si>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</si>
  <si>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</si>
  <si>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</si>
  <si>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</si>
  <si>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</si>
  <si>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</si>
  <si>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</si>
  <si>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</si>
  <si>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</si>
  <si>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</si>
  <si>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</si>
  <si>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</si>
  <si>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</si>
  <si>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</si>
  <si>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</si>
  <si>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</si>
  <si>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</si>
  <si>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</si>
  <si>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</si>
  <si>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</si>
  <si>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</si>
  <si>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</si>
  <si>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</si>
  <si>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</si>
  <si>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</si>
  <si>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</si>
  <si>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</si>
  <si>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</si>
  <si>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</si>
  <si>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</si>
  <si>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</si>
  <si>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</si>
  <si>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</si>
  <si>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</si>
  <si>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</si>
  <si>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</si>
  <si>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</si>
  <si>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</si>
  <si>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</si>
  <si>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</si>
  <si>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</si>
  <si>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</si>
  <si>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</si>
  <si>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</si>
  <si>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</si>
  <si>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</si>
  <si>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</si>
  <si>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</si>
  <si>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</si>
  <si>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</si>
  <si>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</si>
  <si>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</si>
  <si>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</si>
  <si>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</si>
  <si>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</si>
  <si>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</si>
  <si>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</si>
  <si>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</si>
  <si>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</si>
  <si>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</si>
  <si>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</si>
  <si>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</si>
  <si>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</si>
  <si>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</si>
  <si>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</si>
  <si>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</si>
  <si>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</si>
  <si>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</si>
  <si>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</si>
  <si>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</si>
  <si>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</si>
  <si>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</si>
  <si>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</si>
  <si>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</si>
  <si>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</si>
  <si>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</si>
  <si>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</si>
  <si>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</si>
  <si>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</si>
  <si>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</si>
  <si>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</si>
  <si>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</si>
  <si>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</si>
  <si>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</si>
  <si>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</si>
  <si>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</si>
  <si>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</si>
  <si>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</si>
  <si>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</si>
  <si>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</si>
  <si>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</si>
  <si>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</si>
  <si>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</si>
  <si>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</si>
  <si>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</si>
  <si>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</si>
  <si>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</si>
  <si>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</si>
  <si>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</si>
  <si>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</si>
  <si>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</si>
  <si>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</si>
  <si>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</si>
  <si>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</si>
  <si>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</si>
  <si>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</si>
  <si>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</si>
  <si>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</si>
  <si>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</si>
  <si>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</si>
  <si>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</si>
  <si>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</si>
  <si>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</si>
  <si>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</si>
  <si>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</si>
  <si>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</si>
  <si>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</si>
  <si>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</si>
  <si>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</si>
  <si>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</si>
  <si>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</si>
  <si>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</si>
  <si>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</si>
  <si>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</si>
  <si>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</si>
  <si>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</si>
  <si>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</si>
  <si>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</si>
  <si>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</si>
  <si>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</si>
  <si>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</si>
  <si>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</si>
  <si>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</si>
  <si>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</si>
  <si>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</si>
  <si>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</si>
  <si>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</si>
  <si>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</si>
  <si>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</si>
  <si>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</si>
  <si>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</si>
  <si>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</si>
  <si>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</si>
  <si>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</si>
  <si>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</si>
  <si>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</si>
  <si>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</si>
  <si>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</si>
  <si>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</si>
  <si>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</si>
  <si>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</si>
  <si>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</si>
  <si>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</si>
  <si>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</si>
  <si>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</si>
  <si>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</si>
  <si>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</si>
  <si>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</si>
  <si>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</si>
  <si>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</si>
  <si>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</si>
  <si>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</si>
  <si>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</si>
  <si>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</si>
  <si>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</si>
  <si>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</si>
  <si>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</si>
  <si>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</si>
  <si>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</si>
  <si>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</si>
  <si>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</si>
  <si>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</si>
  <si>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</si>
  <si>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</si>
  <si>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</si>
  <si>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</si>
  <si>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</si>
  <si>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</si>
  <si>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</si>
  <si>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</si>
  <si>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</si>
  <si>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</si>
  <si>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</si>
  <si>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</si>
  <si>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</si>
  <si>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</si>
  <si>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</si>
  <si>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</si>
  <si>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</si>
  <si>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</si>
  <si>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</si>
  <si>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</si>
  <si>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</si>
  <si>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</si>
  <si>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</si>
  <si>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</si>
  <si>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</si>
  <si>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</si>
  <si>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</si>
  <si>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</si>
  <si>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</si>
  <si>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</si>
  <si>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</si>
  <si>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</si>
  <si>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</si>
  <si>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</si>
  <si>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</si>
  <si>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</si>
  <si>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</si>
  <si>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</si>
  <si>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</si>
  <si>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</si>
  <si>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</si>
  <si>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</si>
  <si>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</si>
  <si>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</si>
  <si>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</si>
  <si>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</si>
  <si>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</si>
  <si>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</si>
  <si>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</si>
  <si>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</si>
  <si>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</si>
  <si>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</si>
  <si>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</si>
  <si>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</si>
  <si>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</si>
  <si>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</si>
  <si>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</si>
  <si>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</si>
  <si>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</si>
  <si>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</si>
  <si>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</si>
  <si>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</si>
  <si>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</si>
  <si>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</si>
  <si>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</si>
  <si>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</si>
  <si>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</si>
  <si>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</si>
  <si>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</si>
  <si>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</si>
  <si>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</si>
  <si>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</si>
  <si>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</si>
  <si>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</si>
  <si>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</si>
  <si>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</si>
  <si>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</si>
  <si>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</si>
  <si>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</si>
  <si>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</si>
  <si>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</si>
  <si>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</si>
  <si>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</si>
  <si>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</si>
  <si>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</si>
  <si>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</si>
  <si>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</si>
  <si>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</si>
  <si>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</si>
  <si>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</si>
  <si>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</si>
  <si>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</si>
  <si>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</si>
  <si>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</si>
  <si>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</si>
  <si>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</si>
  <si>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</si>
  <si>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</si>
  <si>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</si>
  <si>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</si>
  <si>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</si>
  <si>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</si>
  <si>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</si>
  <si>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</si>
  <si>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</si>
  <si>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</si>
  <si>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</si>
  <si>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</si>
  <si>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</si>
  <si>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</si>
  <si>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</si>
  <si>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</si>
  <si>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</si>
  <si>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</si>
  <si>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</si>
  <si>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</si>
  <si>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</si>
  <si>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</si>
  <si>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</si>
  <si>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</si>
  <si>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</si>
  <si>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</si>
  <si>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</si>
  <si>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</si>
  <si>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</si>
  <si>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</si>
  <si>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</si>
  <si>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</si>
  <si>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</si>
  <si>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</si>
  <si>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</si>
  <si>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</si>
  <si>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</si>
  <si>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</si>
  <si>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</si>
  <si>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</si>
  <si>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</si>
  <si>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</si>
  <si>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</si>
  <si>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</si>
  <si>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</si>
  <si>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</si>
  <si>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</si>
  <si>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</si>
  <si>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</si>
  <si>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</si>
  <si>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</si>
  <si>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</si>
  <si>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</si>
  <si>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</si>
  <si>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</si>
  <si>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</si>
  <si>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</si>
  <si>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</si>
  <si>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</si>
  <si>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</si>
  <si>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</si>
  <si>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</si>
  <si>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</si>
  <si>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</si>
  <si>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</si>
  <si>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</si>
  <si>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</si>
  <si>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</si>
  <si>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</si>
  <si>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</si>
  <si>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</si>
  <si>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</si>
  <si>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</si>
  <si>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</si>
  <si>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</si>
  <si>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</si>
  <si>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</si>
  <si>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</si>
  <si>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</si>
  <si>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</si>
  <si>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</si>
  <si>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</si>
  <si>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</si>
  <si>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</si>
  <si>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</si>
  <si>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</si>
  <si>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</si>
  <si>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</si>
  <si>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</si>
  <si>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</si>
  <si>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</si>
  <si>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</si>
  <si>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</si>
  <si>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</si>
  <si>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</si>
  <si>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</si>
  <si>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</si>
  <si>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</si>
  <si>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</si>
  <si>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</si>
  <si>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</si>
  <si>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</si>
  <si>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</si>
  <si>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</si>
  <si>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</si>
  <si>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</si>
  <si>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</si>
  <si>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</si>
  <si>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</si>
  <si>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</si>
  <si>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</si>
  <si>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</si>
  <si>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</si>
  <si>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</si>
  <si>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</si>
  <si>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</si>
  <si>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</si>
  <si>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</si>
  <si>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</si>
  <si>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</si>
  <si>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</si>
  <si>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</si>
  <si>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</si>
  <si>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</si>
  <si>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</si>
  <si>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</si>
  <si>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</si>
  <si>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</si>
  <si>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</si>
  <si>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</si>
  <si>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</si>
  <si>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</si>
  <si>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</si>
  <si>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</si>
  <si>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</si>
  <si>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</si>
  <si>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</si>
  <si>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</si>
  <si>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</si>
  <si>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</si>
  <si>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</si>
  <si>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</si>
  <si>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</si>
  <si>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</si>
  <si>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</si>
  <si>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</si>
  <si>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</si>
  <si>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</si>
  <si>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</si>
  <si>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</si>
  <si>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</si>
  <si>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</si>
  <si>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</si>
  <si>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</si>
  <si>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</si>
  <si>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</si>
  <si>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</si>
  <si>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</si>
  <si>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</si>
  <si>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</si>
  <si>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</si>
  <si>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</si>
  <si>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</si>
  <si>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</si>
  <si>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</si>
  <si>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</si>
  <si>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</si>
  <si>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</si>
  <si>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</si>
  <si>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</si>
  <si>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</si>
  <si>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</si>
  <si>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</si>
  <si>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</si>
  <si>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</si>
  <si>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</si>
  <si>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</si>
  <si>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</si>
  <si>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</si>
  <si>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</si>
  <si>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</si>
  <si>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</si>
  <si>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</si>
  <si>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</si>
  <si>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</si>
  <si>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</si>
  <si>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</si>
  <si>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</si>
  <si>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</si>
  <si>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</si>
  <si>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</si>
  <si>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</si>
  <si>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</si>
  <si>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</si>
  <si>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</si>
  <si>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</si>
  <si>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</si>
  <si>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</si>
  <si>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</si>
  <si>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</si>
  <si>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</si>
  <si>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</si>
  <si>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</si>
  <si>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</si>
  <si>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</si>
  <si>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</si>
  <si>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</si>
  <si>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</si>
  <si>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</si>
  <si>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</si>
  <si>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</si>
  <si>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</si>
  <si>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</si>
  <si>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</si>
  <si>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</si>
  <si>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</si>
  <si>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</si>
  <si>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</si>
  <si>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</si>
  <si>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</si>
  <si>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</si>
  <si>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</si>
  <si>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</si>
  <si>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</si>
  <si>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</si>
  <si>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</si>
  <si>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</si>
  <si>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</si>
  <si>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</si>
  <si>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</si>
  <si>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</si>
  <si>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</si>
  <si>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</si>
  <si>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</si>
  <si>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</si>
  <si>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</si>
  <si>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</si>
  <si>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</si>
  <si>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</si>
  <si>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</si>
  <si>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</si>
  <si>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</si>
  <si>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</si>
  <si>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</si>
  <si>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</si>
  <si>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</si>
  <si>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</si>
  <si>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</si>
  <si>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</si>
  <si>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</si>
  <si>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</si>
  <si>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</si>
  <si>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</si>
  <si>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</si>
  <si>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</si>
  <si>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</si>
  <si>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</si>
  <si>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</si>
  <si>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</si>
  <si>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</si>
  <si>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</si>
  <si>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</si>
  <si>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</si>
  <si>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</si>
  <si>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</si>
  <si>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</si>
  <si>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</si>
  <si>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</si>
  <si>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</si>
  <si>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</si>
  <si>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</si>
  <si>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</si>
  <si>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</si>
  <si>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</si>
  <si>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</si>
  <si>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</si>
  <si>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</si>
  <si>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</si>
  <si>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</si>
  <si>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</si>
  <si>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</si>
  <si>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</si>
  <si>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</si>
  <si>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</si>
  <si>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</si>
  <si>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</si>
  <si>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</si>
  <si>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</si>
  <si>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</si>
  <si>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</si>
  <si>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</si>
  <si>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</si>
  <si>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</si>
  <si>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</si>
  <si>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</si>
  <si>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</si>
  <si>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</si>
  <si>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</si>
  <si>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</si>
  <si>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</si>
  <si>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</si>
  <si>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</si>
  <si>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</si>
  <si>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</si>
  <si>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</si>
  <si>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</si>
  <si>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</si>
  <si>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</si>
  <si>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</si>
  <si>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</si>
  <si>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</si>
  <si>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</si>
  <si>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</si>
  <si>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</si>
  <si>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</si>
  <si>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</si>
  <si>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</si>
  <si>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</si>
  <si>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</si>
  <si>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</si>
  <si>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</si>
  <si>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</si>
  <si>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</si>
  <si>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</si>
  <si>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</si>
  <si>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</si>
  <si>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</si>
  <si>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</si>
  <si>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</si>
  <si>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</si>
  <si>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</si>
  <si>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</si>
  <si>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</si>
  <si>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</si>
  <si>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</si>
  <si>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</si>
  <si>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</si>
  <si>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</si>
  <si>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</si>
  <si>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</si>
  <si>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</si>
  <si>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</si>
  <si>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</si>
  <si>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</si>
  <si>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</si>
  <si>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</si>
  <si>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</si>
  <si>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</si>
  <si>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</si>
  <si>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</si>
  <si>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</si>
  <si>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</si>
  <si>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</si>
  <si>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</si>
  <si>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</si>
  <si>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</si>
  <si>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</si>
  <si>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</si>
  <si>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</si>
  <si>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</si>
  <si>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</si>
  <si>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</si>
  <si>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</si>
  <si>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</si>
  <si>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</si>
  <si>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</si>
  <si>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</si>
  <si>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</si>
  <si>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</si>
  <si>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</si>
  <si>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</si>
  <si>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</si>
  <si>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</si>
  <si>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</si>
  <si>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</si>
  <si>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</si>
  <si>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</si>
  <si>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</si>
  <si>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</si>
  <si>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</si>
  <si>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</si>
  <si>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</si>
  <si>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</si>
  <si>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</si>
  <si>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</si>
  <si>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</si>
  <si>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</si>
  <si>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</si>
  <si>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</si>
  <si>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</si>
  <si>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</si>
  <si>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</si>
  <si>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</si>
  <si>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</si>
  <si>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</si>
  <si>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</si>
  <si>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</si>
  <si>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</si>
  <si>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</si>
  <si>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</si>
  <si>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</si>
  <si>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</si>
  <si>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</si>
  <si>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</si>
  <si>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</si>
  <si>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</si>
  <si>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</si>
  <si>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</si>
  <si>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</si>
  <si>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</si>
  <si>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</si>
  <si>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</si>
  <si>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</si>
  <si>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</si>
  <si>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</si>
  <si>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</si>
  <si>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</si>
  <si>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</si>
  <si>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</si>
  <si>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</si>
  <si>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</si>
  <si>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</si>
  <si>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</si>
  <si>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</si>
  <si>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</si>
  <si>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</si>
  <si>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</si>
  <si>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</si>
  <si>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</si>
  <si>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</si>
  <si>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</si>
  <si>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</si>
  <si>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</si>
  <si>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</si>
  <si>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</si>
  <si>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</si>
  <si>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</si>
  <si>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</si>
  <si>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</si>
  <si>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</si>
  <si>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</si>
  <si>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</si>
  <si>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</si>
  <si>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</si>
  <si>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</si>
  <si>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</si>
  <si>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</si>
  <si>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</si>
  <si>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</si>
  <si>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</si>
  <si>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</si>
  <si>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</si>
  <si>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</si>
  <si>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</si>
  <si>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</si>
  <si>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</si>
  <si>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</si>
  <si>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</si>
  <si>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</si>
  <si>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</si>
  <si>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</si>
  <si>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</si>
  <si>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</si>
  <si>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</si>
  <si>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</si>
  <si>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</si>
  <si>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</si>
  <si>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</si>
  <si>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</si>
  <si>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</si>
  <si>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</si>
  <si>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</si>
  <si>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</si>
  <si>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</si>
  <si>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</si>
  <si>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</si>
  <si>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</si>
  <si>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</si>
  <si>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</si>
  <si>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</si>
  <si>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</si>
  <si>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</si>
  <si>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</si>
  <si>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</si>
  <si>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</si>
  <si>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</si>
  <si>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</si>
  <si>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</si>
  <si>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</si>
  <si>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</si>
  <si>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</si>
  <si>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</si>
  <si>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</si>
  <si>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</si>
  <si>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</si>
  <si>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</si>
  <si>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</si>
  <si>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</si>
  <si>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</si>
  <si>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</si>
  <si>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</si>
  <si>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</si>
  <si>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</si>
  <si>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</si>
  <si>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</si>
  <si>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</si>
  <si>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</si>
  <si>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</si>
  <si>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</si>
  <si>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</si>
  <si>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</si>
  <si>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</si>
  <si>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</si>
  <si>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</si>
  <si>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</si>
  <si>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</si>
  <si>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</si>
  <si>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</si>
  <si>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</si>
  <si>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</si>
  <si>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</si>
  <si>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</si>
  <si>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</si>
  <si>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</si>
  <si>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</si>
  <si>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</si>
  <si>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</si>
  <si>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</si>
  <si>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</si>
  <si>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</si>
  <si>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</si>
  <si>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</si>
  <si>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</si>
  <si>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</si>
  <si>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</si>
  <si>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</si>
  <si>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</si>
  <si>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</si>
  <si>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</si>
  <si>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</si>
  <si>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</si>
  <si>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</si>
  <si>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</si>
  <si>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</si>
  <si>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</si>
  <si>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</si>
  <si>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</si>
  <si>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</si>
  <si>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</si>
  <si>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</si>
  <si>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</si>
  <si>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</si>
  <si>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</si>
  <si>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</si>
  <si>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</si>
  <si>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</si>
  <si>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</si>
  <si>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</si>
  <si>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</si>
  <si>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</si>
  <si>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</si>
  <si>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</si>
  <si>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</si>
  <si>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</si>
  <si>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</si>
  <si>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</si>
  <si>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</si>
  <si>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</si>
  <si>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</si>
  <si>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</si>
  <si>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</si>
  <si>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</si>
  <si>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</si>
  <si>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</si>
  <si>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</si>
  <si>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</si>
  <si>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</si>
  <si>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</si>
  <si>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</si>
  <si>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</si>
  <si>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</si>
  <si>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</si>
  <si>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</si>
  <si>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</si>
  <si>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</si>
  <si>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</si>
  <si>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</si>
  <si>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</si>
  <si>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</si>
  <si>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</si>
  <si>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</si>
  <si>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</si>
  <si>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</si>
  <si>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</si>
  <si>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</si>
  <si>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</si>
  <si>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</si>
  <si>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</si>
  <si>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</si>
  <si>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</si>
  <si>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</si>
  <si>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</si>
  <si>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</si>
  <si>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</si>
  <si>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</si>
  <si>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</si>
  <si>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</si>
  <si>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</si>
  <si>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</si>
  <si>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</si>
  <si>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</si>
  <si>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</si>
  <si>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</si>
  <si>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</si>
  <si>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</si>
  <si>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</si>
  <si>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</si>
  <si>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</si>
  <si>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</si>
  <si>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</si>
  <si>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</si>
  <si>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</si>
  <si>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</si>
  <si>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</si>
  <si>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</si>
  <si>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</si>
  <si>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</si>
  <si>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</si>
  <si>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</si>
  <si>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</si>
  <si>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</si>
  <si>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</si>
  <si>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</si>
  <si>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</si>
  <si>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</si>
  <si>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</si>
  <si>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</si>
  <si>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</si>
  <si>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</si>
  <si>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</si>
  <si>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</si>
  <si>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</si>
  <si>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</si>
  <si>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</si>
  <si>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</si>
  <si>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</si>
  <si>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</si>
  <si>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</si>
  <si>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</si>
  <si>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</si>
  <si>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</si>
  <si>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</si>
  <si>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</si>
  <si>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</si>
  <si>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</si>
  <si>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</si>
  <si>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</si>
  <si>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</si>
  <si>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</si>
  <si>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</si>
  <si>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</si>
  <si>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</si>
  <si>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</si>
  <si>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</si>
  <si>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</si>
  <si>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</si>
  <si>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</si>
  <si>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</si>
  <si>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</si>
  <si>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</si>
  <si>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</si>
  <si>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</si>
  <si>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</si>
  <si>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</si>
  <si>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</si>
  <si>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</si>
  <si>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</si>
  <si>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</si>
  <si>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</si>
  <si>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</si>
  <si>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</si>
  <si>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</si>
  <si>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</si>
  <si>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</si>
  <si>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</si>
  <si>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</si>
  <si>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</si>
  <si>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</si>
  <si>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</si>
  <si>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</si>
  <si>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</si>
  <si>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</si>
  <si>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</si>
  <si>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</si>
  <si>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</si>
  <si>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</si>
  <si>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</si>
  <si>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</si>
  <si>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</si>
  <si>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</si>
  <si>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</si>
  <si>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</si>
  <si>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</si>
  <si>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</si>
  <si>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</si>
  <si>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</si>
  <si>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</si>
  <si>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</si>
  <si>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</si>
  <si>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</si>
  <si>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</si>
  <si>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</si>
  <si>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</si>
  <si>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</si>
  <si>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</si>
  <si>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</si>
  <si>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</si>
  <si>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</si>
  <si>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</si>
  <si>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</si>
  <si>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</si>
  <si>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</si>
  <si>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</si>
  <si>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</si>
  <si>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</si>
  <si>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</si>
  <si>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</si>
  <si>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</si>
  <si>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</si>
  <si>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</si>
  <si>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</si>
  <si>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</si>
  <si>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</si>
  <si>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</si>
  <si>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</si>
  <si>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</si>
  <si>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</si>
  <si>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</si>
  <si>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</si>
  <si>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</si>
  <si>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</si>
  <si>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</si>
  <si>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</si>
  <si>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</si>
  <si>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</si>
  <si>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</si>
  <si>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</si>
  <si>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</si>
  <si>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</si>
  <si>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</si>
  <si>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</si>
  <si>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</si>
  <si>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</si>
  <si>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</si>
  <si>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</si>
  <si>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</si>
  <si>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</si>
  <si>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</si>
  <si>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</si>
  <si>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</si>
  <si>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</si>
  <si>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</si>
  <si>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</si>
  <si>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</si>
  <si>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</si>
  <si>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</si>
  <si>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</si>
  <si>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</si>
  <si>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</si>
  <si>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</si>
  <si>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</si>
  <si>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</si>
  <si>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</si>
  <si>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</si>
  <si>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</si>
  <si>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</si>
  <si>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</si>
  <si>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</si>
  <si>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</si>
  <si>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</si>
  <si>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</si>
  <si>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</si>
  <si>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</si>
  <si>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</si>
  <si>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</si>
  <si>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</si>
  <si>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</si>
  <si>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</si>
  <si>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</si>
  <si>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</si>
  <si>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</si>
  <si>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</si>
  <si>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</si>
  <si>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</si>
  <si>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</si>
  <si>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</si>
  <si>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</si>
  <si>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</si>
  <si>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</si>
  <si>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</si>
  <si>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</si>
  <si>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</si>
  <si>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</si>
  <si>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</si>
  <si>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</si>
  <si>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</si>
  <si>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</si>
  <si>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</si>
  <si>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</si>
  <si>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</si>
  <si>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</si>
  <si>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</si>
  <si>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</si>
  <si>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</si>
  <si>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</si>
  <si>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</si>
  <si>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</si>
  <si>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</si>
  <si>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</si>
  <si>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</si>
  <si>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</si>
  <si>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</si>
  <si>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</si>
  <si>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</si>
  <si>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</si>
  <si>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</si>
  <si>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</si>
  <si>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</si>
  <si>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</si>
  <si>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</si>
  <si>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</si>
  <si>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</si>
  <si>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</si>
  <si>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</si>
  <si>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</si>
  <si>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</si>
  <si>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</si>
  <si>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</si>
  <si>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</si>
  <si>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</si>
  <si>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</si>
  <si>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</si>
  <si>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</si>
  <si>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</si>
  <si>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</si>
  <si>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</si>
  <si>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</si>
  <si>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</si>
  <si>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</si>
  <si>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</si>
  <si>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</si>
  <si>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</si>
  <si>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</si>
  <si>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</si>
  <si>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</si>
  <si>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</si>
  <si>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</si>
  <si>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</si>
  <si>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</si>
  <si>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</si>
  <si>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</si>
  <si>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</si>
  <si>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</si>
  <si>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</si>
  <si>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</si>
  <si>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</si>
  <si>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</si>
  <si>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</si>
  <si>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</si>
  <si>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</si>
  <si>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</si>
  <si>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</si>
  <si>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</si>
  <si>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</si>
  <si>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</si>
  <si>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</si>
  <si>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</si>
  <si>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</si>
  <si>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</si>
  <si>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</si>
  <si>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</si>
  <si>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</si>
  <si>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</si>
  <si>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</si>
  <si>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</si>
  <si>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</si>
  <si>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</si>
  <si>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</si>
  <si>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</si>
  <si>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</si>
  <si>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</si>
  <si>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</si>
  <si>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</si>
  <si>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</si>
  <si>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</si>
  <si>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</si>
  <si>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</si>
  <si>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</si>
  <si>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</si>
  <si>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</si>
  <si>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</si>
  <si>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</si>
  <si>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</si>
  <si>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</si>
  <si>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</si>
  <si>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</si>
  <si>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</si>
  <si>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</si>
  <si>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</si>
  <si>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</si>
  <si>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</si>
  <si>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</si>
  <si>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</si>
  <si>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</si>
  <si>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</si>
  <si>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</si>
  <si>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</si>
  <si>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</si>
  <si>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</si>
  <si>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</si>
  <si>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</si>
  <si>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</si>
  <si>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</si>
  <si>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</si>
  <si>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</si>
  <si>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</si>
  <si>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</si>
  <si>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</si>
  <si>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</si>
  <si>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</si>
  <si>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</si>
  <si>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</si>
  <si>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</si>
  <si>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</si>
  <si>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</si>
  <si>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</si>
  <si>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</si>
  <si>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</si>
  <si>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</si>
  <si>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</si>
  <si>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</si>
  <si>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</si>
  <si>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</si>
  <si>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</si>
  <si>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</si>
  <si>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</si>
  <si>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</si>
  <si>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</si>
  <si>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</si>
  <si>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</si>
  <si>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</si>
  <si>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</si>
  <si>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</si>
  <si>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</si>
  <si>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</si>
  <si>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</si>
  <si>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</si>
  <si>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</si>
  <si>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</si>
  <si>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</si>
  <si>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</si>
  <si>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</si>
  <si>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</si>
  <si>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</si>
  <si>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</si>
  <si>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</si>
  <si>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</si>
  <si>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</si>
  <si>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</si>
  <si>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</si>
  <si>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</si>
  <si>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</si>
  <si>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</si>
  <si>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</si>
  <si>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</si>
  <si>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</si>
  <si>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</si>
  <si>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</si>
  <si>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</si>
  <si>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</si>
  <si>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</si>
  <si>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</si>
  <si>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</si>
  <si>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</si>
  <si>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</si>
  <si>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</si>
  <si>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</si>
  <si>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</si>
  <si>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</si>
  <si>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</si>
  <si>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</si>
  <si>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</si>
  <si>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</si>
  <si>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</si>
  <si>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</si>
  <si>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</si>
  <si>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</si>
  <si>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</si>
  <si>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</si>
  <si>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</si>
  <si>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</si>
  <si>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</si>
  <si>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</si>
  <si>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</si>
  <si>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</si>
  <si>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</si>
  <si>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</si>
  <si>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</si>
  <si>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</si>
  <si>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</si>
  <si>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</si>
  <si>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</si>
  <si>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</si>
  <si>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</si>
  <si>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</si>
  <si>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</si>
  <si>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</si>
  <si>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</si>
  <si>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</si>
  <si>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</si>
  <si>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</si>
  <si>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</si>
  <si>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</si>
  <si>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</si>
  <si>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</si>
  <si>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</si>
  <si>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</si>
  <si>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</si>
  <si>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</si>
  <si>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</si>
  <si>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</si>
  <si>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</si>
  <si>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</si>
  <si>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</si>
  <si>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</si>
  <si>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</si>
  <si>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</si>
  <si>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</si>
  <si>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</si>
  <si>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</si>
  <si>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</si>
  <si>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</si>
  <si>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</si>
  <si>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</si>
  <si>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</si>
  <si>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</si>
  <si>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</si>
  <si>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</si>
  <si>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</si>
  <si>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</si>
  <si>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</si>
  <si>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</si>
  <si>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</si>
  <si>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</si>
  <si>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</si>
  <si>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</si>
  <si>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</si>
  <si>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</si>
  <si>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</si>
  <si>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</si>
  <si>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</si>
  <si>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</si>
  <si>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</si>
  <si>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</si>
  <si>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</si>
  <si>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</si>
  <si>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</si>
  <si>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</si>
  <si>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</si>
  <si>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</si>
  <si>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</si>
  <si>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</si>
  <si>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</si>
  <si>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</si>
  <si>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</si>
  <si>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</si>
  <si>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</si>
  <si>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</si>
  <si>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</si>
  <si>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</si>
  <si>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</si>
  <si>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</si>
  <si>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</si>
  <si>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</si>
  <si>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</si>
  <si>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</si>
  <si>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</si>
  <si>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</si>
  <si>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</si>
  <si>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</si>
  <si>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</si>
  <si>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</si>
  <si>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</si>
  <si>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</si>
  <si>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</si>
  <si>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</si>
  <si>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</si>
  <si>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</si>
  <si>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</si>
  <si>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</si>
  <si>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</si>
  <si>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</si>
  <si>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</si>
  <si>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</si>
  <si>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</si>
  <si>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</si>
  <si>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</si>
  <si>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</si>
  <si>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</si>
  <si>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</si>
  <si>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</si>
  <si>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</si>
  <si>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</si>
  <si>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</si>
  <si>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</si>
  <si>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</si>
  <si>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</si>
  <si>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</si>
  <si>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</si>
  <si>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</si>
  <si>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</si>
  <si>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</si>
  <si>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</si>
  <si>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</si>
  <si>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</si>
  <si>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</si>
  <si>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</si>
  <si>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</si>
  <si>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</si>
  <si>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</si>
  <si>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</si>
  <si>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</si>
  <si>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</si>
  <si>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</si>
  <si>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</si>
  <si>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</si>
  <si>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</si>
  <si>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</si>
  <si>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</si>
  <si>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</si>
  <si>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</si>
  <si>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</si>
  <si>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</si>
  <si>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</si>
  <si>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</si>
  <si>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</si>
  <si>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</si>
  <si>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</si>
  <si>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</si>
  <si>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</si>
  <si>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</si>
  <si>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</si>
  <si>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</si>
  <si>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</si>
  <si>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</si>
  <si>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</si>
  <si>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</si>
  <si>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</si>
  <si>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</si>
  <si>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</si>
  <si>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</si>
  <si>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</si>
  <si>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</si>
  <si>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</si>
  <si>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</si>
  <si>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</si>
  <si>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</si>
  <si>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</si>
  <si>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</si>
  <si>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</si>
  <si>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</si>
  <si>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</si>
  <si>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</si>
  <si>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</si>
  <si>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</si>
  <si>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</si>
  <si>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</si>
  <si>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</si>
  <si>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</si>
  <si>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</si>
  <si>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</si>
  <si>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</si>
  <si>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</si>
  <si>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</si>
  <si>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</si>
  <si>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</si>
  <si>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</si>
  <si>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</si>
  <si>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</si>
  <si>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</si>
  <si>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</si>
  <si>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</si>
  <si>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</si>
  <si>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</si>
  <si>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</si>
  <si>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</si>
  <si>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</si>
  <si>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</si>
  <si>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</si>
  <si>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</si>
  <si>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</si>
  <si>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</si>
  <si>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</si>
  <si>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</si>
  <si>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</si>
  <si>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</si>
  <si>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</si>
  <si>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</si>
  <si>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</si>
  <si>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</si>
  <si>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</si>
  <si>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</si>
  <si>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</si>
  <si>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</si>
  <si>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</si>
  <si>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</si>
  <si>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</si>
  <si>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</si>
  <si>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</si>
  <si>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</si>
  <si>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</si>
  <si>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</si>
  <si>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</si>
  <si>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</si>
  <si>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</si>
  <si>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</si>
  <si>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</si>
  <si>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</si>
  <si>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</si>
  <si>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</si>
  <si>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</si>
  <si>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</si>
  <si>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</si>
  <si>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</si>
  <si>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</si>
  <si>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</si>
  <si>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</si>
  <si>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</si>
  <si>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</si>
  <si>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</si>
  <si>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</si>
  <si>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</si>
  <si>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</si>
  <si>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</si>
  <si>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</si>
  <si>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</si>
  <si>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</si>
  <si>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</si>
  <si>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</si>
  <si>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</si>
  <si>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</si>
  <si>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</si>
  <si>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</si>
  <si>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</si>
  <si>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</si>
  <si>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</si>
  <si>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</si>
  <si>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</si>
  <si>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</si>
  <si>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</si>
  <si>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</si>
  <si>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</si>
  <si>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</si>
  <si>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</si>
  <si>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</si>
  <si>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</si>
  <si>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</si>
  <si>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</si>
  <si>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</si>
  <si>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</si>
  <si>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</si>
  <si>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</si>
  <si>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</si>
  <si>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</si>
  <si>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</si>
  <si>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</si>
  <si>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</si>
  <si>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</si>
  <si>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</si>
  <si>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</si>
  <si>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</si>
  <si>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</si>
  <si>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</si>
  <si>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</si>
  <si>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</si>
  <si>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</si>
  <si>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</si>
  <si>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</si>
  <si>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</si>
  <si>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</si>
  <si>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</si>
  <si>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</si>
  <si>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</si>
  <si>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</si>
  <si>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</si>
  <si>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</si>
  <si>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</si>
  <si>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</si>
  <si>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</si>
  <si>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</si>
  <si>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</si>
  <si>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</si>
  <si>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</si>
  <si>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</si>
  <si>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</si>
  <si>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</si>
  <si>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</si>
  <si>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</si>
  <si>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</si>
  <si>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</si>
  <si>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</si>
  <si>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</si>
  <si>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</si>
  <si>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</si>
  <si>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</si>
  <si>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</si>
  <si>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</si>
  <si>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</si>
  <si>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</si>
  <si>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</si>
  <si>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</si>
  <si>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</si>
  <si>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</si>
  <si>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</si>
  <si>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</si>
  <si>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</si>
  <si>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</si>
  <si>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</si>
  <si>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</si>
  <si>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</si>
  <si>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</si>
  <si>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</si>
  <si>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</si>
  <si>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</si>
  <si>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</si>
  <si>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</si>
  <si>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</si>
  <si>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</si>
  <si>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</si>
  <si>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</si>
  <si>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</si>
  <si>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</si>
  <si>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</si>
  <si>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</si>
  <si>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</si>
  <si>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</si>
  <si>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</si>
  <si>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</si>
  <si>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</si>
  <si>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</si>
  <si>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</si>
  <si>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</si>
  <si>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</si>
  <si>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</si>
  <si>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</si>
  <si>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</si>
  <si>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</si>
  <si>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</si>
  <si>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</si>
  <si>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</si>
  <si>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</si>
  <si>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</si>
  <si>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</si>
  <si>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</si>
  <si>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</si>
  <si>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</si>
  <si>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</si>
  <si>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</si>
  <si>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</si>
  <si>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</si>
  <si>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</si>
  <si>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</si>
  <si>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</si>
  <si>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</si>
  <si>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</si>
  <si>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</si>
  <si>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</si>
  <si>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</si>
  <si>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</si>
  <si>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</si>
  <si>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</si>
  <si>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</si>
  <si>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</si>
  <si>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</si>
  <si>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</si>
  <si>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</si>
  <si>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</si>
  <si>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</si>
  <si>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</si>
  <si>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</si>
  <si>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</si>
  <si>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</si>
  <si>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</si>
  <si>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</si>
  <si>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</si>
  <si>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</si>
  <si>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</si>
  <si>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</si>
  <si>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</si>
  <si>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</si>
  <si>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</si>
  <si>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</si>
  <si>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</si>
  <si>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</si>
  <si>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</si>
  <si>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</si>
  <si>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</si>
  <si>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</si>
  <si>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</si>
  <si>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</si>
  <si>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</si>
  <si>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</si>
  <si>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</si>
  <si>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</si>
  <si>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</si>
  <si>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</si>
  <si>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</si>
  <si>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</si>
  <si>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</si>
  <si>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</si>
  <si>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</si>
  <si>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</si>
  <si>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</si>
  <si>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</si>
  <si>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</si>
  <si>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</si>
  <si>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</si>
  <si>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</si>
  <si>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</si>
  <si>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</si>
  <si>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</si>
  <si>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</si>
  <si>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</si>
  <si>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</si>
  <si>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</si>
  <si>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</si>
  <si>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</si>
  <si>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</si>
  <si>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</si>
  <si>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</si>
  <si>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</si>
  <si>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</si>
  <si>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</si>
  <si>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</si>
  <si>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</si>
  <si>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</si>
  <si>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</si>
  <si>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</si>
  <si>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</si>
  <si>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</si>
  <si>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</si>
  <si>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</si>
  <si>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</si>
  <si>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</si>
  <si>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</si>
  <si>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</si>
  <si>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</si>
  <si>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</si>
  <si>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</si>
  <si>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</si>
  <si>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</si>
  <si>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</si>
  <si>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</si>
  <si>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</si>
  <si>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</si>
  <si>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</si>
  <si>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</si>
  <si>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</si>
  <si>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</si>
  <si>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</si>
  <si>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</si>
  <si>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</si>
  <si>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</si>
  <si>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</si>
  <si>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</si>
  <si>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</si>
  <si>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</si>
  <si>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</si>
  <si>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</si>
  <si>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</si>
  <si>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</si>
  <si>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</si>
  <si>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</si>
  <si>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</si>
  <si>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</si>
  <si>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</si>
  <si>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</si>
  <si>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</si>
  <si>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</si>
  <si>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</si>
  <si>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</si>
  <si>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</si>
  <si>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</si>
  <si>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</si>
  <si>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</si>
  <si>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</si>
  <si>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</si>
  <si>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</si>
  <si>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</si>
  <si>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</si>
  <si>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</si>
  <si>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</si>
  <si>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</si>
  <si>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</si>
  <si>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</si>
  <si>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</si>
  <si>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</si>
  <si>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</si>
  <si>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</si>
  <si>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</si>
  <si>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at site</t>
  </si>
  <si>
    <t xml:space="preserve">PCM-20251208-00002136 </t>
  </si>
  <si>
    <t>NIGHT ACCESS SITE, TEAM WILL MOVE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</si>
</sst>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7" totalsRowShown="0" headerRowDxfId="13" tableBorderDxfId="12">
  <autoFilter ref="A1:L3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336.87839201388852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45999.826817939815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45999.826817939815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45999.826817939815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45999.826817939815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45999.826817939815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45999.826817939815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45999.826817939815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45999.826817939815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45999.826817939815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45999.826817939815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45999.826817939815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45999.826817939815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45999.826817939815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45999.826817939815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45999.826817939815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45999.826817939815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45999.826817939815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45999.826817939815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45999.826817939815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45999.826817939815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45999.826817939815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45999.826817939815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45999.826817939815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45999.826817939815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45999.826817939815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45999.826817939815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45999.826817939815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45999.826817939815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45999.826817939815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45999.826817939815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45999.826817939815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45999.826817939815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45999.826817939815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45999.826817939815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45999.826817939815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45999.826817939815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45999.826817939815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45999.826817939815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45999.826817939815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45999.826817939815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45999.826817939815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45999.826817939815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45999.826817939815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45999.826817939815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45999.826817939815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45999.826817939815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45999.826817939815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45999.826817939815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45999.826817939815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45999.826817939815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45999.826817939815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45999.826817939815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45999.826817939815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45999.826817939815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45999.826817939815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45999.826817939815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45999.826817939815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45999.826817939815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45999.826817939815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45999.826817939815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45999.826817939815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45999.826817939815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45999.826817939815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45999.826817939815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45999.826817939815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45999.826817939815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45999.826817939815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45999.826817939815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45999.826817939815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45999.826817939815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45999.826817939815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45999.826817939815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45999.826817939815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45999.826817939815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45999.826817939815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45999.826817939815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45999.826817939815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45999.826817939815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45999.826817939815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45999.826817939815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45999.826817939815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45999.826817939815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45999.826817939815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45999.826817939815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45999.826817939815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45999.826817939815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45999.826817939815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45999.826817939815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45999.826817939815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45999.826817939815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45999.826817939815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45999.826817939815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45999.826817939815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45999.826817939815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45999.826817939815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45999.826817939815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45999.826817939815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45999.826817939815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45999.826817939815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45999.826817939815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45999.826817939815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45999.826817939815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45999.826817939815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45999.826817939815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45999.826817939815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45999.826817939815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45999.826817939815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45999.826817939815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45999.826817939815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45999.826817939815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45999.826817939815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45999.826817939815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45999.826817939815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45999.826817939815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45999.826817939815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45999.826817939815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45999.826817939815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45999.826817939815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45999.826817939815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45999.826817939815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45999.826817939815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45999.826817939815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45999.826817939815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45999.826817939815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45999.826817939815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45999.826817939815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45999.826817939815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45999.826817939815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45999.826817939815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45999.826817939815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45999.826817939815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45999.826817939815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45999.826817939815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45999.826817939815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45999.826817939815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45999.826817939815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45999.826817939815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45999.826817939815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45999.826817939815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45999.826817939815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45999.826817939815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45999.826817939815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45999.826817939815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45999.826817939815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45999.826817939815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45999.826817939815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45999.826817939815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45999.826817939815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45999.826817939815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45999.826817939815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45999.826817939815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45999.826817939815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45999.826817939815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45999.826817939815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45999.826817939815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45999.826817939815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45999.826817939815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45999.826817939815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45999.826817939815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45999.826817939815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45999.826817939815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45999.826817939815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45999.826817939815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45999.826817939815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45999.826817939815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45999.826817939815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45999.826817939815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45999.826817939815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45999.826817939815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45999.826817939815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45999.826817939815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45999.826817939815</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1C81BB56-FF72-4A80-AB5F-98D41FF5323E}"/>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174.82697997685318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15.439398958333186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2.4714359953723033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2.9174768496886827E-3</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45999.826817939815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45999.826817939815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45999.826817939815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45999.826817939815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45999.826817939815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45999.826817939815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45999.826817939815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45999.826817939815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45999.826817939815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45999.826817939815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45999.826817939815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45999.826817939815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45999.826817939815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45999.826817939815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45999.826817939815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45999.826817939815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45999.826817939815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45999.826817939815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45999.826817939815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45999.826817939815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45999.826817939815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45999.826817939815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45999.826817939815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45999.826817939815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45999.826817939815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45999.826817939815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45999.826817939815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45999.826817939815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45999.826817939815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45999.826817939815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45999.826817939815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45999.826817939815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45999.826817939815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45999.826817939815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45999.826817939815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45999.826817939815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45999.826817939815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45999.826817939815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45999.826817939815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45999.826817939815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45999.826817939815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45999.826817939815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45999.826817939815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45999.826817939815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45999.826817939815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45999.826817939815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45999.826817939815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45999.826817939815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45999.826817939815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45999.826817939815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45999.826817939815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45999.826817939815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45999.826817939815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45999.826817939815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45999.826817939815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45999.826817939815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45999.826817939815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45999.826817939815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45999.826817939815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45999.826817939815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45999.826817939815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45999.826817939815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45999.826817939815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45999.826817939815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45999.826817939815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45999.826817939815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45999.826817939815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45999.826817939815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45999.826817939815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45999.826817939815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45999.826817939815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45999.826817939815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45999.826817939815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45999.826817939815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45999.826817939815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45999.826817939815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45999.826817939815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45999.826817939815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45999.826817939815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45999.826817939815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45999.826817939815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45999.826817939815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45999.826817939815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45999.826817939815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45999.826817939815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45999.826817939815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45999.826817939815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45999.826817939815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45999.826817939815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45999.826817939815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45999.826817939815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45999.826817939815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45999.826817939815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45999.826817939815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45999.826817939815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45999.826817939815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45999.826817939815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45999.826817939815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45999.826817939815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45999.826817939815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45999.826817939815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45999.826817939815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45999.826817939815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45999.826817939815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45999.826817939815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45999.826817939815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45999.826817939815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45999.826817939815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45999.826817939815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45999.826817939815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45999.826817939815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45999.826817939815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45999.826817939815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45999.826817939815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45999.826817939815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45999.826817939815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45999.826817939815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45999.826817939815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45999.826817939815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45999.826817939815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45999.826817939815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45999.826817939815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45999.826817939815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45999.826817939815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45999.826817939815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45999.826817939815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45999.826817939815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45999.826817939815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45999.826817939815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45999.826817939815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45999.826817939815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45999.826817939815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45999.826817939815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45999.826817939815</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45999.826817939815</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45999.826817939815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45999.826817939815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45999.826817939815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45999.826817939815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45999.826817939815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45999.826817939815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45999.826817939815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45999.826817939815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45999.826817939815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45999.826817939815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45999.826817939815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45999.826817939815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45999.826817939815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45999.826817939815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45999.826817939815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45999.826817939815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45999.826817939815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45999.826817939815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45999.826817939815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45999.826817939815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45999.826817939815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45999.826817939815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45999.826817939815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45999.826817939815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45999.826817939815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45999.826817939815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45999.826817939815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45999.826817939815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45999.826817939815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45999.826817939815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45999.826817939815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45999.826817939815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45999.826817939815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45999.826817939815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45999.826817939815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45999.826817939815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45999.826817939815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45999.826817939815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45999.826817939815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45999.826817939815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45999.826817939815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45999.826817939815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45999.826817939815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45999.826817939815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45999.826817939815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45999.826817939815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45999.826817939815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45999.826817939815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45999.826817939815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45999.826817939815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45999.826817939815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45999.826817939815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45999.826817939815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45999.826817939815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45999.826817939815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45999.826817939815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45999.826817939815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45999.826817939815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45999.826817939815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45999.826817939815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45999.826817939815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45999.826817939815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45999.826817939815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45999.826817939815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45999.826817939815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45999.826817939815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45999.826817939815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45999.826817939815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45999.826817939815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45999.826817939815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45999.826817939815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45999.826817939815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45999.826817939815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45999.826817939815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45999.826817939815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45999.826817939815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45999.826817939815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45999.826817939815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45999.826817939815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45999.826817939815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45999.826817939815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45999.826817939815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45999.826817939815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45999.826817939815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45999.826817939815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45999.826817939815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45999.826817939815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45999.826817939815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45999.826817939815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45999.826817939815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45999.826817939815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45999.826817939815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45999.826817939815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45999.826817939815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45999.826817939815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45999.826817939815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45999.826817939815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45999.826817939815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45999.826817939815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45999.826817939815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45999.826817939815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45999.826817939815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45999.826817939815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45999.826817939815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45999.826817939815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45999.826817939815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45999.826817939815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45999.826817939815</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45999.826817939815</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45999.826817939815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45999.826817939815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45999.826817939815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45999.826817939815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45999.826817939815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45999.826817939815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45999.826817939815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45999.826817939815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45999.826817939815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45999.826817939815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45999.826817939815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45999.826817939815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45999.826817939815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45999.826817939815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45999.826817939815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45999.826817939815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45999.826817939815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45999.826817939815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45999.826817939815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45999.826817939815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45999.826817939815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45999.826817939815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45999.826817939815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45999.826817939815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45999.826817939815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45999.826817939815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45999.826817939815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45999.826817939815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45999.826817939815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45999.826817939815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45999.826817939815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45999.826817939815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45999.826817939815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45999.826817939815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45999.826817939815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45999.826817939815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45999.826817939815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45999.826817939815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45999.826817939815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45999.826817939815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45999.826817939815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45999.826817939815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45999.826817939815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45999.826817939815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45999.826817939815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45999.826817939815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45999.826817939815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45999.826817939815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45999.826817939815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45999.826817939815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45999.826817939815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45999.826817939815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45999.826817939815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45999.826817939815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45999.826817939815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45999.826817939815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45999.826817939815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45999.826817939815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45999.826817939815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45999.826817939815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45999.826817939815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45999.826817939815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45999.826817939815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45999.826817939815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45999.826817939815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45999.826817939815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45999.826817939815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45999.826817939815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45999.826817939815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45999.826817939815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45999.826817939815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45999.826817939815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45999.826817939815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45999.826817939815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45999.826817939815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45999.826817939815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45999.826817939815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45999.826817939815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45999.826817939815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45999.826817939815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45999.826817939815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45999.826817939815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45999.826817939815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45999.826817939815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45999.826817939815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45999.826817939815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45999.826817939815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45999.826817939815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45999.826817939815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45999.826817939815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45999.826817939815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45999.826817939815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45999.826817939815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45999.826817939815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45999.826817939815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45999.826817939815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45999.826817939815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45999.826817939815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45999.826817939815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45999.826817939815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45999.826817939815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45999.826817939815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45999.826817939815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45999.826817939815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45999.826817939815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45999.826817939815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45999.826817939815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45999.826817939815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45999.826817939815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45999.826817939815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45999.826817939815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45999.826817939815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45999.826817939815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45999.826817939815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45999.826817939815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45999.826817939815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45999.826817939815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45999.826817939815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45999.826817939815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45999.826817939815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45999.826817939815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45999.826817939815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45999.826817939815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45999.826817939815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45999.826817939815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45999.826817939815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45999.826817939815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45999.826817939815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45999.826817939815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45999.826817939815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45999.826817939815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45999.826817939815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45999.826817939815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45999.826817939815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45999.826817939815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45999.826817939815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45999.826817939815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45999.826817939815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45999.826817939815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45999.826817939815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45999.826817939815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45999.826817939815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45999.826817939815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45999.826817939815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45999.826817939815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45999.826817939815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45999.826817939815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45999.826817939815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45999.826817939815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45999.826817939815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45999.826817939815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45999.826817939815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45999.826817939815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45999.826817939815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45999.826817939815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45999.826817939815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45999.826817939815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45999.826817939815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45999.826817939815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45999.826817939815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45999.826817939815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45999.826817939815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45999.826817939815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45999.826817939815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45999.826817939815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45999.826817939815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45999.826817939815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45999.826817939815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45999.826817939815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45999.826817939815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45999.826817939815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45999.826817939815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45999.826817939815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45999.826817939815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45999.826817939815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45999.826817939815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45999.826817939815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45999.826817939815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45999.826817939815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45999.826817939815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45999.826817939815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45999.826817939815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45999.826817939815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45999.826817939815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45999.826817939815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45999.826817939815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45999.826817939815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45999.826817939815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45999.826817939815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45999.826817939815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45999.826817939815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45999.826817939815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45999.826817939815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45999.826817939815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45999.826817939815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45999.826817939815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45999.826817939815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45999.826817939815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45999.826817939815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45999.826817939815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45999.826817939815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45999.826817939815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45999.826817939815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45999.826817939815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45999.826817939815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45999.826817939815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45999.826817939815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45999.826817939815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45999.826817939815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45999.826817939815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45999.826817939815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45999.826817939815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45999.826817939815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45999.826817939815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45999.826817939815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45999.826817939815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45999.826817939815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45999.826817939815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45999.826817939815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45999.826817939815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45999.826817939815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45999.826817939815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45999.826817939815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45999.826817939815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45999.826817939815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45999.826817939815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45999.826817939815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45999.826817939815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45999.826817939815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45999.826817939815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45999.826817939815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45999.826817939815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45999.826817939815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45999.826817939815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45999.826817939815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45999.826817939815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45999.826817939815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45999.826817939815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45999.826817939815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45999.826817939815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45999.826817939815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45999.826817939815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45999.826817939815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45999.826817939815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45999.826817939815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45999.826817939815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45999.826817939815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45999.826817939815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45999.826817939815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45999.826817939815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45999.826817939815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45999.826817939815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45999.826817939815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45999.826817939815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45999.826817939815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45999.826817939815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45999.826817939815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45999.826817939815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45999.826817939815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45999.826817939815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45999.826817939815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45999.826817939815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45999.826817939815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45999.826817939815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45999.826817939815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45999.826817939815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45999.826817939815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45999.826817939815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45999.826817939815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45999.826817939815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45999.826817939815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45999.826817939815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45999.826817939815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45999.826817939815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45999.826817939815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45999.826817939815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45999.826817939815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45999.826817939815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45999.826817939815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45999.826817939815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45999.826817939815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45999.826817939815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45999.826817939815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45999.826817939815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45999.826817939815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45999.826817939815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45999.826817939815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45999.826817939815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45999.826817939815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45999.826817939815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45999.826817939815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45999.826817939815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45999.826817939815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45999.826817939815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45999.826817939815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45999.826817939815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45999.826817939815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45999.826817939815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45999.826817939815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45999.826817939815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45999.826817939815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45999.826817939815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45999.826817939815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45999.826817939815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45999.826817939815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45999.826817939815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45999.826817939815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45999.826817939815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45999.826817939815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45999.826817939815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45999.826817939815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45999.826817939815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45999.826817939815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45999.826817939815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45999.826817939815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45999.826817939815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45999.826817939815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45999.826817939815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45999.826817939815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45999.826817939815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45999.826817939815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45999.826817939815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45999.826817939815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45999.826817939815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45999.826817939815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45999.826817939815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45999.826817939815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45999.826817939815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45999.826817939815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45999.826817939815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45999.826817939815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45999.826817939815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45999.826817939815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45999.826817939815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45999.826817939815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45999.826817939815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45999.826817939815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45999.826817939815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45999.826817939815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45999.826817939815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45999.826817939815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45999.826817939815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45999.826817939815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45999.826817939815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45999.826817939815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45999.826817939815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45999.826817939815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45999.826817939815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45999.826817939815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45999.826817939815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45999.826817939815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45999.826817939815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45999.826817939815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45999.826817939815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45999.826817939815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45999.826817939815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45999.826817939815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45999.826817939815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45999.826817939815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45999.826817939815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45999.826817939815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45999.826817939815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45999.826817939815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45999.826817939815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45999.826817939815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45999.826817939815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45999.826817939815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45999.826817939815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45999.826817939815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45999.826817939815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45999.826817939815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45999.826817939815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45999.826817939815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45999.826817939815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45999.826817939815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45999.826817939815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45999.826817939815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45999.826817939815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45999.826817939815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45999.826817939815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45999.826817939815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45999.826817939815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45999.826817939815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45999.826817939815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45999.826817939815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45999.826817939815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45999.826817939815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45999.826817939815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45999.826817939815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45999.826817939815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45999.826817939815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45999.826817939815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45999.826817939815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45999.826817939815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45999.826817939815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45999.826817939815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45999.826817939815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45999.826817939815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45999.826817939815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45999.826817939815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45999.826817939815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45999.826817939815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45999.826817939815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45999.826817939815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45999.826817939815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45999.826817939815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45999.826817939815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45999.826817939815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45999.826817939815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45999.826817939815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45999.826817939815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45999.826817939815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45999.826817939815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45999.826817939815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45999.826817939815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45999.826817939815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45999.826817939815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45999.826817939815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45999.826817939815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45999.826817939815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45999.826817939815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45999.826817939815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45999.826817939815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45999.826817939815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45999.826817939815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45999.826817939815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45999.826817939815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45999.826817939815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45999.826817939815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45999.826817939815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45999.826817939815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45999.826817939815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45999.826817939815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45999.826817939815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45999.826817939815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45999.826817939815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45999.826817939815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45999.826817939815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45999.826817939815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45999.826817939815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45999.826817939815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45999.826817939815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45999.826817939815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45999.826817939815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45999.826817939815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45999.826817939815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45999.826817939815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45999.826817939815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45999.826817939815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45999.826817939815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45999.826817939815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45999.826817939815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45999.826817939815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45999.826817939815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45999.826817939815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45999.826817939815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45999.826817939815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45999.826817939815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45999.826817939815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45999.826817939815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45999.826817939815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45999.826817939815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45999.826817939815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45999.826817939815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45999.826817939815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45999.826817939815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45999.826817939815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45999.826817939815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45999.826817939815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45999.826817939815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45999.826817939815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45999.826817939815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45999.826817939815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45999.826817939815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45999.826817939815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45999.826817939815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45999.826817939815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45999.826817939815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45999.826817939815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45999.826817939815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45999.826817939815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45999.826817939815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45999.826817939815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45999.826817939815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45999.826817939815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45999.826817939815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45999.826817939815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45999.826817939815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45999.826817939815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45999.826817939815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45999.826817939815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45999.826817939815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45999.826817939815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45999.826817939815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45999.826817939815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45999.826817939815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45999.826817939815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45999.826817939815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45999.826817939815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45999.826817939815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45999.826817939815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45999.826817939815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45999.826817939815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45999.826817939815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45999.826817939815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45999.826817939815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45999.826817939815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45999.826817939815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45999.826817939815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45999.826817939815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45999.826817939815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45999.826817939815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45999.826817939815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45999.826817939815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45999.826817939815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45999.826817939815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45999.826817939815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45999.826817939815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45999.826817939815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45999.826817939815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45999.826817939815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45999.826817939815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45999.826817939815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45999.826817939815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45999.826817939815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45999.826817939815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45999.826817939815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45999.826817939815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45999.826817939815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45999.826817939815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45999.826817939815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45999.826817939815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45999.826817939815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45999.826817939815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45999.826817939815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45999.826817939815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45999.826817939815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45999.826817939815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45999.826817939815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45999.826817939815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45999.826817939815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45999.826817939815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45999.826817939815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45999.826817939815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45999.826817939815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45999.826817939815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45999.826817939815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45999.826817939815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45999.826817939815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45999.826817939815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45999.826817939815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45999.826817939815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45999.826817939815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45999.826817939815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45999.826817939815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45999.826817939815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45999.826817939815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45999.826817939815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45999.826817939815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45999.826817939815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45999.826817939815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45999.826817939815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45999.826817939815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45999.826817939815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45999.826817939815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45999.826817939815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45999.826817939815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45999.826817939815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45999.826817939815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45999.826817939815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45999.826817939815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45999.826817939815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45999.826817939815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45999.826817939815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45999.826817939815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45999.826817939815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45999.826817939815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45999.826817939815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45999.826817939815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45999.826817939815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45999.826817939815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45999.826817939815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45999.826817939815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45999.826817939815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45999.826817939815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45999.826817939815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45999.826817939815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45999.826817939815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45999.826817939815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45999.826817939815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45999.826817939815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45999.826817939815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45999.826817939815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45999.826817939815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45999.826817939815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45999.826817939815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45999.826817939815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45999.826817939815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45999.826817939815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45999.826817939815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45999.826817939815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45999.826817939815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45999.826817939815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45999.826817939815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45999.826817939815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45999.826817939815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45999.826817939815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45999.826817939815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45999.826817939815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45999.826817939815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45999.826817939815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45999.826817939815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45999.826817939815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45999.826817939815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45999.826817939815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45999.826817939815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45999.826817939815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45999.826817939815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45999.826817939815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45999.826817939815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45999.826817939815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45999.826817939815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45999.826817939815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45999.826817939815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45999.826817939815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45999.826817939815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45999.826817939815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45999.826817939815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45999.826817939815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45999.826817939815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45999.826817939815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45999.826817939815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45999.826817939815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45999.826817939815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45999.826817939815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45999.826817939815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45999.826817939815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45999.826817939815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45999.826817939815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45999.826817939815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45999.826817939815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45999.826817939815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45999.826817939815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45999.826817939815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45999.826817939815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45999.826817939815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45999.826817939815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45999.826817939815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45999.826817939815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45999.826817939815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45999.826817939815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45999.826817939815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45999.826817939815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45999.826817939815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45999.826817939815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45999.826817939815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45999.826817939815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45999.826817939815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45999.826817939815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45999.826817939815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45999.826817939815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45999.826817939815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45999.826817939815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45999.826817939815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45999.826817939815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45999.826817939815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45999.826817939815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45999.826817939815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45999.826817939815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45999.826817939815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45999.826817939815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45999.826817939815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45999.826817939815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45999.826817939815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45999.826817939815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45999.826817939815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45999.826817939815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45999.826817939815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45999.826817939815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45999.826817939815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45999.826817939815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45999.826817939815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45999.826817939815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45999.826817939815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45999.826817939815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45999.826817939815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45999.826817939815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45999.826817939815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45999.826817939815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45999.826817939815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45999.826817939815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45999.826817939815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45999.826817939815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45999.826817939815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45999.826817939815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45999.826817939815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45999.826817939815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45999.826817939815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45999.826817939815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45999.826817939815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45999.826817939815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45999.826817939815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45999.826817939815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45999.826817939815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45999.826817939815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45999.826817939815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45999.826817939815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45999.826817939815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45999.826817939815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45999.826817939815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45999.826817939815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45999.826817939815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45999.826817939815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45999.826817939815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45999.826817939815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45999.826817939815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45999.826817939815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45999.826817939815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45999.826817939815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45999.826817939815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45999.826817939815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45999.826817939815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45999.826817939815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45999.826817939815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45999.826817939815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45999.826817939815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45999.826817939815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45999.826817939815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45999.826817939815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45999.826817939815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45999.826817939815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45999.826817939815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45999.826817939815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45999.826817939815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45999.826817939815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45999.826817939815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45999.826817939815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45999.826817939815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45999.826817939815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45999.826817939815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45999.826817939815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45999.826817939815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45999.826817939815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45999.826817939815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45999.826817939815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45999.826817939815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45999.826817939815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45999.826817939815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45999.826817939815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45999.826817939815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45999.826817939815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45999.826817939815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45999.826817939815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45999.826817939815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45999.826817939815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45999.826817939815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45999.826817939815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45999.826817939815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45999.826817939815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45999.826817939815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45999.826817939815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45999.826817939815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45999.826817939815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45999.826817939815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45999.826817939815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45999.826817939815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45999.826817939815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45999.826817939815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45999.826817939815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45999.826817939815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45999.826817939815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45999.826817939815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45999.826817939815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45999.826817939815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45999.826817939815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45999.826817939815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45999.826817939815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45999.826817939815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45999.826817939815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45999.826817939815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45999.826817939815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45999.826817939815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45999.826817939815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45999.826817939815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45999.826817939815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45999.826817939815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45999.826817939815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45999.826817939815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45999.826817939815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45999.826817939815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45999.826817939815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45999.826817939815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45999.826817939815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45999.826817939815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45999.826817939815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45999.826817939815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45999.826817939815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45999.826817939815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45999.826817939815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45999.826817939815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45999.826817939815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45999.826817939815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45999.826817939815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45999.826817939815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45999.826817939815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45999.826817939815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45999.826817939815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45999.826817939815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45999.826817939815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45999.826817939815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45999.826817939815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45999.826817939815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45999.826817939815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45999.826817939815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45999.826817939815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45999.826817939815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45999.826817939815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45999.826817939815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45999.826817939815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45999.826817939815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45999.826817939815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45999.826817939815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45999.826817939815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45999.826817939815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45999.826817939815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45999.826817939815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45999.826817939815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45999.826817939815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45999.826817939815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45999.826817939815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45999.826817939815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45999.826817939815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45999.826817939815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45999.826817939815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45999.826817939815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45999.826817939815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45999.826817939815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45999.826817939815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45999.826817939815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45999.826817939815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45999.826817939815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45999.826817939815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45999.826817939815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45999.826817939815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45999.826817939815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45999.826817939815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45999.826817939815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45999.826817939815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45999.826817939815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45999.826817939815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45999.826817939815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45999.826817939815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45999.826817939815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45999.826817939815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45999.826817939815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45999.826817939815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45999.826817939815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45999.826817939815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45999.826817939815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45999.826817939815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45999.826817939815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45999.826817939815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45999.826817939815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45999.826817939815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45999.826817939815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45999.826817939815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45999.826817939815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45999.826817939815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45999.826817939815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45999.826817939815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45999.826817939815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45999.826817939815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45999.826817939815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45999.826817939815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45999.826817939815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45999.826817939815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45999.826817939815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45999.826817939815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45999.826817939815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45999.826817939815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45999.826817939815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45999.826817939815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45999.826817939815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45999.826817939815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45999.826817939815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45999.826817939815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45999.826817939815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45999.826817939815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45999.826817939815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45999.826817939815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45999.826817939815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45999.826817939815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45999.826817939815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45999.826817939815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45999.826817939815</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296.34610034721845</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1.0326744212943595</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45999.826817939815</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45999.826817939815</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45999.826817939815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45999.826817939815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45999.826817939815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45999.826817939815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45999.826817939815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45999.826817939815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45999.826817939815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45999.826817939815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45999.826817939815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45999.826817939815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45999.826817939815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45999.826817939815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45999.826817939815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45999.826817939815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45999.826817939815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45999.826817939815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45999.826817939815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45999.826817939815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45999.826817939815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45999.826817939815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45999.826817939815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45999.826817939815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45999.826817939815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45999.826817939815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45999.826817939815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45999.826817939815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45999.826817939815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45999.826817939815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45999.826817939815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45999.826817939815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45999.826817939815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45999.826817939815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45999.826817939815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45999.826817939815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45999.826817939815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45999.826817939815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45999.826817939815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45999.826817939815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45999.826817939815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45999.826817939815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45999.826817939815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45999.826817939815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45999.826817939815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45999.826817939815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45999.826817939815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45999.826817939815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45999.826817939815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45999.826817939815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45999.826817939815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45999.826817939815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45999.826817939815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45999.826817939815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45999.826817939815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45999.826817939815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45999.826817939815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45999.826817939815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45999.826817939815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45999.826817939815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45999.826817939815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45999.826817939815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45999.826817939815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45999.826817939815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45999.826817939815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45999.826817939815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45999.826817939815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45999.826817939815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45999.826817939815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45999.826817939815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45999.826817939815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45999.826817939815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45999.826817939815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45999.826817939815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45999.826817939815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45999.826817939815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45999.826817939815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45999.826817939815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45999.826817939815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45999.826817939815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45999.826817939815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45999.826817939815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45999.826817939815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45999.826817939815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45999.826817939815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45999.826817939815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45999.826817939815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45999.826817939815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45999.826817939815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45999.826817939815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45999.826817939815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45999.826817939815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45999.826817939815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45999.826817939815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45999.826817939815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45999.826817939815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45999.826817939815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45999.826817939815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45999.826817939815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45999.826817939815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45999.826817939815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45999.826817939815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45999.826817939815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45999.826817939815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45999.826817939815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45999.826817939815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45999.826817939815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45999.826817939815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45999.826817939815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45999.826817939815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45999.826817939815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45999.826817939815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45999.826817939815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45999.826817939815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45999.826817939815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45999.826817939815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45999.826817939815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45999.826817939815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45999.826817939815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45999.826817939815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45999.826817939815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45999.826817939815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45999.826817939815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45999.826817939815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45999.826817939815</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107.99475775462633</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73.637940624998009</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51.165706828702241</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18.453519328701077</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2.7193295138858957</v>
      </c>
      <c r="H6" s="38">
        <v>45997.093599537038</v>
      </c>
      <c r="I6" s="37" t="str">
        <f>IFERROR(VLOOKUP(D6,DB!A:F,6,0),"")</f>
        <v>SCECO</v>
      </c>
      <c r="J6" s="37" t="str">
        <f>IFERROR(VLOOKUP(D6,DB!A:G,7,0),"")</f>
        <v>In progress</v>
      </c>
      <c r="K6" s="37" t="s">
        <v>39137</v>
      </c>
      <c r="L6" s="37" t="str">
        <f>IFERROR(VLOOKUP(D6,DB!A:I,9,0),"")</f>
        <v>Latis</v>
      </c>
    </row>
    <row r="7" spans="1:13" ht="30.75">
      <c r="A7" s="100" t="s">
        <v>39138</v>
      </c>
      <c r="B7" s="37" t="str">
        <f>IFERROR(VLOOKUP(D7,DB!A:K,11,0),"")</f>
        <v>R5</v>
      </c>
      <c r="C7" s="37">
        <v>1</v>
      </c>
      <c r="D7" s="37" t="s">
        <v>38216</v>
      </c>
      <c r="E7" s="37" t="s">
        <v>39139</v>
      </c>
      <c r="F7" s="38"/>
      <c r="G7" s="131">
        <f ca="1">IFERROR(NOW()-F7,"")</f>
        <v>45999.826817939815</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100" t="s">
        <v>38196</v>
      </c>
      <c r="E8" s="37" t="s">
        <v>39139</v>
      </c>
      <c r="F8" s="38"/>
      <c r="G8" s="131">
        <f ca="1">IFERROR(NOW()-F8,"")</f>
        <v>45999.826817939815</v>
      </c>
      <c r="H8" s="38">
        <v>45999.642465277779</v>
      </c>
      <c r="I8" s="37" t="str">
        <f>IFERROR(VLOOKUP(D8,DB!A:F,6,0),"")</f>
        <v>SCECO</v>
      </c>
      <c r="J8" s="37" t="str">
        <f>IFERROR(VLOOKUP(D8,DB!A:G,7,0),"")</f>
        <v>Haj Removal</v>
      </c>
      <c r="K8" s="37" t="s">
        <v>39141</v>
      </c>
      <c r="L8" s="37" t="str">
        <f>IFERROR(VLOOKUP(D8,DB!A:I,9,0),"")</f>
        <v>Latis</v>
      </c>
    </row>
    <row r="9" spans="1:13" ht="30.75">
      <c r="A9" s="100" t="s">
        <v>39138</v>
      </c>
      <c r="B9" s="37" t="str">
        <f>IFERROR(VLOOKUP(D9,DB!A:K,11,0),"")</f>
        <v>R5</v>
      </c>
      <c r="C9" s="37">
        <v>1</v>
      </c>
      <c r="D9" s="100" t="s">
        <v>38349</v>
      </c>
      <c r="E9" s="37" t="s">
        <v>39139</v>
      </c>
      <c r="F9" s="38"/>
      <c r="G9" s="131">
        <f ca="1">IFERROR(NOW()-F9,"")</f>
        <v>45999.826817939815</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45999.826817939815</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45999.826817939815</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45999.826817939815</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45999.826817939815</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45999.826817939815</v>
      </c>
      <c r="H14" s="38">
        <v>45999.692858796298</v>
      </c>
      <c r="I14" s="37" t="str">
        <f>IFERROR(VLOOKUP(D14,DB!A:F,6,0),"")</f>
        <v>SCECO</v>
      </c>
      <c r="J14" s="37" t="str">
        <f>IFERROR(VLOOKUP(D14,DB!A:G,7,0),"")</f>
        <v>Haj Removal</v>
      </c>
      <c r="K14" s="37" t="s">
        <v>39143</v>
      </c>
      <c r="L14" s="37" t="str">
        <f>IFERROR(VLOOKUP(D14,DB!A:I,9,0),"")</f>
        <v>Latis</v>
      </c>
    </row>
    <row r="15" spans="1:13">
      <c r="A15" s="37"/>
      <c r="B15" s="37" t="str">
        <f>IFERROR(VLOOKUP(D15,DB!A:K,11,0),"")</f>
        <v/>
      </c>
      <c r="C15" s="37"/>
      <c r="D15" s="37"/>
      <c r="E15" s="37"/>
      <c r="F15" s="38"/>
      <c r="G15" s="131">
        <f ca="1">IFERROR(NOW()-F15,"")</f>
        <v>45999.826817939815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45999.826817939815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45999.826817939815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45999.826817939815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45999.826817939815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45999.826817939815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45999.826817939815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45999.826817939815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45999.826817939815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45999.826817939815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45999.826817939815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45999.826817939815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45999.826817939815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45999.826817939815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45999.826817939815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45999.826817939815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45999.826817939815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45999.826817939815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45999.826817939815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45999.826817939815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45999.826817939815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45999.826817939815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45999.826817939815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45999.826817939815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45999.826817939815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45999.826817939815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45999.826817939815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45999.826817939815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45999.826817939815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45999.826817939815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45999.826817939815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45999.826817939815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45999.826817939815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45999.826817939815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45999.826817939815</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39125</v>
      </c>
      <c r="B2" s="115" t="str">
        <f>IFERROR(VLOOKUP(D2,DB!A:K,11,0),"")</f>
        <v>R6</v>
      </c>
      <c r="C2" s="116">
        <v>3</v>
      </c>
      <c r="D2" s="115" t="s">
        <v>39094</v>
      </c>
      <c r="E2" s="138"/>
      <c r="F2" s="117"/>
      <c r="G2" s="72">
        <f t="shared" ref="G2:G21" ca="1" si="0">IFERROR(NOW()-F2,"-")</f>
        <v>45999.826817939815</v>
      </c>
      <c r="H2" s="117">
        <v>45999.712106481478</v>
      </c>
      <c r="I2" s="115" t="str">
        <f>IFERROR(VLOOKUP(D2,DB!A:F,6,0),"")</f>
        <v>SCECO-Rental-Genset</v>
      </c>
      <c r="J2" s="115" t="str">
        <f>IFERROR(VLOOKUP(D2,DB!A:G,7,0),"")</f>
        <v>In progress</v>
      </c>
      <c r="K2" s="118" t="s">
        <v>39144</v>
      </c>
      <c r="L2" s="133" t="str">
        <f>IFERROR(VLOOKUP(D2,DB!A:I,9,0),"")</f>
        <v>Latis</v>
      </c>
    </row>
    <row r="3" spans="1:16382" ht="31.5" customHeight="1">
      <c r="A3" s="114" t="s">
        <v>39145</v>
      </c>
      <c r="B3" s="115" t="str">
        <f>IFERROR(VLOOKUP(D3,DB!A:K,11,0),"")</f>
        <v>R6</v>
      </c>
      <c r="C3" s="116">
        <v>1</v>
      </c>
      <c r="D3" s="115" t="s">
        <v>37497</v>
      </c>
      <c r="E3" s="138" t="s">
        <v>39106</v>
      </c>
      <c r="F3" s="117"/>
      <c r="G3" s="72">
        <f t="shared" ca="1" si="0"/>
        <v>45999.826817939815</v>
      </c>
      <c r="H3" s="117">
        <v>45999.733171296299</v>
      </c>
      <c r="I3" s="115" t="str">
        <f>IFERROR(VLOOKUP(D3,DB!A:F,6,0),"")</f>
        <v>Generator-SG</v>
      </c>
      <c r="J3" s="115" t="str">
        <f>IFERROR(VLOOKUP(D3,DB!A:G,7,0),"")</f>
        <v>Dead</v>
      </c>
      <c r="K3" s="118" t="s">
        <v>39146</v>
      </c>
      <c r="L3" s="133" t="str">
        <f>IFERROR(VLOOKUP(D3,DB!A:I,9,0),"")</f>
        <v>Latis</v>
      </c>
    </row>
    <row r="4" spans="1:16382" ht="31.5" customHeight="1">
      <c r="A4" s="114"/>
      <c r="B4" s="115" t="str">
        <f>IFERROR(VLOOKUP(D4,DB!A:K,11,0),"")</f>
        <v/>
      </c>
      <c r="C4" s="116"/>
      <c r="D4" s="115"/>
      <c r="E4" s="138"/>
      <c r="F4" s="117"/>
      <c r="G4" s="72">
        <f t="shared" ca="1" si="0"/>
        <v>45999.826817939815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45999.826817939815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45999.826817939815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45999.826817939815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45999.826817939815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45999.826817939815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45999.826817939815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45999.826817939815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45999.826817939815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45999.826817939815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45999.826817939815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45999.826817939815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45999.826817939815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45999.826817939815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45999.826817939815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45999.826817939815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45999.826817939815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45999.826817939815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ref="G22:G85" ca="1" si="1">IFERROR(NOW()-F22,"-")</f>
        <v>45999.826817939815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45999.826817939815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45999.826817939815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45999.826817939815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45999.826817939815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45999.826817939815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45999.826817939815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45999.826817939815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45999.826817939815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45999.826817939815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45999.826817939815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45999.826817939815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45999.826817939815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45999.826817939815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45999.826817939815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45999.826817939815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45999.826817939815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45999.826817939815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45999.826817939815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45999.826817939815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45999.826817939815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45999.826817939815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45999.826817939815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45999.826817939815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45999.826817939815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45999.826817939815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45999.826817939815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45999.826817939815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45999.826817939815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45999.826817939815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45999.826817939815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45999.826817939815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45999.826817939815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45999.826817939815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45999.826817939815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45999.826817939815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45999.826817939815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45999.826817939815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45999.826817939815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45999.826817939815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45999.826817939815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45999.826817939815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45999.826817939815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45999.826817939815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45999.826817939815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45999.826817939815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45999.826817939815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45999.826817939815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45999.826817939815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45999.826817939815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45999.826817939815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45999.826817939815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45999.826817939815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45999.826817939815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45999.826817939815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45999.826817939815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45999.826817939815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45999.826817939815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45999.826817939815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45999.826817939815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45999.826817939815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45999.826817939815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45999.826817939815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45999.826817939815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ref="G86:G149" ca="1" si="2">IFERROR(NOW()-F86,"-")</f>
        <v>45999.826817939815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45999.826817939815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45999.826817939815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45999.826817939815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45999.826817939815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45999.826817939815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45999.826817939815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45999.826817939815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45999.826817939815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45999.826817939815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45999.826817939815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45999.826817939815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45999.826817939815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45999.826817939815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45999.826817939815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45999.826817939815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45999.826817939815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45999.826817939815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45999.826817939815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45999.826817939815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45999.826817939815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45999.826817939815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45999.826817939815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45999.826817939815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45999.826817939815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45999.826817939815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45999.826817939815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45999.826817939815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45999.826817939815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45999.826817939815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45999.826817939815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45999.826817939815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45999.826817939815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45999.826817939815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45999.826817939815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45999.826817939815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45999.826817939815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45999.826817939815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45999.826817939815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45999.826817939815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45999.826817939815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45999.826817939815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45999.826817939815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45999.826817939815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45999.826817939815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45999.826817939815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45999.826817939815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45999.826817939815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45999.826817939815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45999.826817939815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45999.826817939815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45999.826817939815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45999.826817939815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45999.826817939815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45999.826817939815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45999.826817939815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45999.826817939815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45999.826817939815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45999.826817939815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45999.826817939815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45999.826817939815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45999.826817939815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45999.826817939815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45999.826817939815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ref="G150:G213" ca="1" si="3">IFERROR(NOW()-F150,"-")</f>
        <v>45999.826817939815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45999.826817939815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45999.826817939815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45999.826817939815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45999.826817939815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45999.826817939815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45999.826817939815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45999.826817939815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45999.826817939815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45999.826817939815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45999.826817939815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45999.826817939815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45999.826817939815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45999.826817939815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45999.826817939815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45999.826817939815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45999.826817939815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45999.826817939815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45999.826817939815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45999.826817939815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45999.826817939815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45999.826817939815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45999.826817939815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45999.826817939815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45999.826817939815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45999.826817939815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45999.826817939815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45999.826817939815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45999.826817939815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45999.826817939815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45999.826817939815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45999.826817939815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45999.826817939815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45999.826817939815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45999.826817939815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45999.826817939815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45999.826817939815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45999.826817939815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45999.826817939815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45999.826817939815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45999.826817939815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45999.826817939815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45999.826817939815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45999.826817939815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45999.826817939815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45999.826817939815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45999.826817939815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45999.826817939815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45999.826817939815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45999.826817939815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45999.826817939815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45999.826817939815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45999.826817939815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45999.826817939815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45999.826817939815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45999.826817939815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45999.826817939815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45999.826817939815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45999.826817939815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45999.826817939815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45999.826817939815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45999.826817939815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45999.826817939815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45999.826817939815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ref="G214:G277" ca="1" si="4">IFERROR(NOW()-F214,"-")</f>
        <v>45999.826817939815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45999.826817939815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45999.826817939815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45999.826817939815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45999.826817939815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45999.826817939815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45999.826817939815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45999.826817939815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45999.826817939815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45999.826817939815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45999.826817939815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45999.826817939815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45999.826817939815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45999.826817939815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45999.826817939815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45999.826817939815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45999.826817939815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45999.826817939815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45999.826817939815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45999.826817939815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45999.826817939815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45999.826817939815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45999.826817939815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45999.826817939815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45999.826817939815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45999.826817939815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45999.826817939815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45999.826817939815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45999.826817939815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45999.826817939815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45999.826817939815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45999.826817939815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45999.826817939815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45999.826817939815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45999.826817939815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45999.826817939815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45999.826817939815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45999.826817939815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45999.826817939815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45999.826817939815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45999.826817939815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45999.826817939815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45999.826817939815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45999.826817939815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45999.826817939815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45999.826817939815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45999.826817939815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45999.826817939815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45999.826817939815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45999.826817939815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45999.826817939815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45999.826817939815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45999.826817939815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45999.826817939815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45999.826817939815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45999.826817939815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45999.826817939815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45999.826817939815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45999.826817939815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45999.826817939815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45999.826817939815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45999.826817939815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45999.826817939815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45999.826817939815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ref="G278:G341" ca="1" si="5">IFERROR(NOW()-F278,"-")</f>
        <v>45999.826817939815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45999.826817939815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45999.826817939815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45999.826817939815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45999.826817939815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45999.826817939815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45999.826817939815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45999.826817939815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45999.826817939815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45999.826817939815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45999.826817939815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45999.826817939815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45999.826817939815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45999.826817939815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45999.826817939815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45999.826817939815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45999.826817939815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45999.826817939815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45999.826817939815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45999.826817939815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45999.826817939815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45999.826817939815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45999.826817939815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45999.826817939815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45999.826817939815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45999.826817939815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45999.826817939815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45999.826817939815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45999.826817939815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45999.826817939815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45999.826817939815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45999.826817939815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45999.826817939815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45999.826817939815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45999.826817939815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45999.826817939815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45999.826817939815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45999.826817939815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45999.826817939815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45999.826817939815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45999.826817939815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45999.826817939815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45999.826817939815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45999.826817939815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45999.826817939815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45999.826817939815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45999.826817939815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45999.826817939815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45999.826817939815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45999.826817939815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45999.826817939815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45999.826817939815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45999.826817939815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45999.826817939815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45999.826817939815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45999.826817939815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45999.826817939815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45999.826817939815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45999.826817939815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45999.826817939815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45999.826817939815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45999.826817939815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45999.826817939815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45999.826817939815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ref="G342:G405" ca="1" si="6">IFERROR(NOW()-F342,"-")</f>
        <v>45999.826817939815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45999.826817939815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45999.826817939815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45999.826817939815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45999.826817939815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45999.826817939815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45999.826817939815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45999.826817939815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45999.826817939815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45999.826817939815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45999.826817939815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45999.826817939815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45999.826817939815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45999.826817939815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45999.826817939815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45999.826817939815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45999.826817939815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45999.826817939815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45999.826817939815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45999.826817939815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45999.826817939815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45999.826817939815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45999.826817939815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45999.826817939815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45999.826817939815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45999.826817939815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45999.826817939815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45999.826817939815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45999.826817939815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45999.826817939815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45999.826817939815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45999.826817939815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45999.826817939815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45999.826817939815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45999.826817939815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45999.826817939815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45999.826817939815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45999.826817939815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45999.826817939815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45999.826817939815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45999.826817939815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45999.826817939815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45999.826817939815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45999.826817939815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45999.826817939815</v>
      </c>
      <c r="H386" s="117"/>
      <c r="I386" s="115" t="str">
        <f>IFERROR(VLOOKUP(D386,DB!A:F,6,0),"")</f>
        <v/>
      </c>
      <c r="J386" s="115" t="str">
        <f>IFERROR(VLOOKUP(D386,DB!A:G,7,0),"")</f>
        <v/>
      </c>
      <c r="K386" s="118"/>
      <c r="L386" s="133" t="str">
        <f>IFERROR(VLOOKUP(D386,DB!A:I,9,0),"")</f>
        <v/>
      </c>
    </row>
    <row r="387" spans="1:12" ht="31.5" customHeight="1">
      <c r="A387" s="139"/>
      <c r="B387" s="140" t="str">
        <f>IFERROR(VLOOKUP(D387,DB!A:K,11,0),"")</f>
        <v/>
      </c>
      <c r="C387" s="141"/>
      <c r="D387" s="140"/>
      <c r="E387" s="138"/>
      <c r="F387" s="142"/>
      <c r="G387" s="143">
        <f t="shared" ca="1" si="6"/>
        <v>45999.826817939815</v>
      </c>
      <c r="H387" s="142"/>
      <c r="I387" s="140" t="str">
        <f>IFERROR(VLOOKUP(D387,DB!A:F,6,0),"")</f>
        <v/>
      </c>
      <c r="J387" s="140" t="str">
        <f>IFERROR(VLOOKUP(D387,DB!A:G,7,0),"")</f>
        <v/>
      </c>
      <c r="K387" s="144"/>
      <c r="L387" s="145" t="str">
        <f>IFERROR(VLOOKUP(D387,DB!A:I,9,0),"")</f>
        <v/>
      </c>
    </row>
  </sheetData>
  <dataValidations count="2">
    <dataValidation allowBlank="1" showInputMessage="1" showErrorMessage="1" sqref="E1" xr:uid="{9E1BC488-8814-4F8A-8DBE-742B3278AB71}"/>
    <dataValidation type="list" allowBlank="1" showInputMessage="1" showErrorMessage="1" sqref="E2:E3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2025-12-08T16:52:14Z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