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82" documentId="120_S{2AC9BD13-BADA-5192-A53E-5A8FF88502F6}" xr6:coauthVersionLast="47" xr6:coauthVersionMax="47" xr10:uidLastSave="{1E861C8E-0129-487B-B311-41981E033662}"/>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<sst xmlns="http://schemas.openxmlformats.org/spreadsheetml/2006/main" count="180304" uniqueCount="39136">
  <si>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</si>
  <si>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</si>
  <si>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</si>
  <si>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</si>
  <si>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</si>
  <si>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</si>
  <si>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</si>
  <si>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</si>
  <si>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</si>
  <si>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</si>
  <si>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</si>
  <si>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</si>
  <si>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</si>
  <si>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</si>
  <si>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</si>
  <si>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</si>
  <si>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</si>
  <si>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</si>
  <si>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</si>
  <si>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</si>
  <si>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</si>
  <si>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</si>
  <si>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</si>
  <si>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</si>
  <si>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</si>
  <si>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</si>
  <si>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</si>
  <si>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</si>
  <si>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</si>
  <si>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</si>
  <si>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</si>
  <si>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</si>
  <si>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</si>
  <si>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</si>
  <si>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</si>
  <si>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</si>
  <si>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</si>
  <si>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</si>
  <si>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</si>
  <si>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</si>
  <si>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</si>
  <si>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</si>
  <si>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</si>
  <si>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</si>
  <si>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</si>
  <si>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</si>
  <si>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</si>
  <si>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</si>
  <si>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</si>
  <si>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</si>
  <si>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</si>
  <si>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</si>
  <si>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</si>
  <si>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</si>
  <si>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</si>
  <si>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</si>
  <si>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</si>
  <si>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</si>
  <si>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</si>
  <si>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</si>
  <si>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</si>
  <si>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</si>
  <si>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</si>
  <si>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</si>
  <si>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</si>
  <si>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</si>
  <si>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</si>
  <si>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</si>
  <si>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</si>
  <si>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</si>
  <si>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</si>
  <si>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</si>
  <si>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</si>
  <si>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</si>
  <si>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</si>
  <si>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</si>
  <si>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</si>
  <si>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</si>
  <si>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</si>
  <si>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</si>
  <si>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</si>
  <si>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</si>
  <si>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</si>
  <si>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</si>
  <si>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</si>
  <si>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</si>
  <si>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</si>
  <si>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</si>
  <si>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</si>
  <si>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</si>
  <si>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</si>
  <si>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</si>
  <si>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</si>
  <si>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</si>
  <si>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</si>
  <si>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</si>
  <si>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</si>
  <si>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</si>
  <si>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</si>
  <si>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</si>
  <si>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</si>
  <si>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</si>
  <si>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</si>
  <si>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</si>
  <si>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</si>
  <si>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</si>
  <si>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</si>
  <si>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</si>
  <si>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</si>
  <si>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</si>
  <si>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</si>
  <si>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</si>
  <si>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</si>
  <si>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</si>
  <si>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</si>
  <si>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</si>
  <si>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</si>
  <si>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</si>
  <si>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</si>
  <si>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</si>
  <si>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</si>
  <si>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</si>
  <si>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</si>
  <si>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</si>
  <si>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</si>
  <si>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</si>
  <si>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</si>
  <si>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</si>
  <si>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</si>
  <si>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</si>
  <si>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</si>
  <si>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</si>
  <si>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</si>
  <si>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</si>
  <si>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</si>
  <si>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</si>
  <si>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</si>
  <si>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</si>
  <si>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</si>
  <si>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</si>
  <si>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</si>
  <si>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</si>
  <si>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</si>
  <si>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</si>
  <si>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</si>
  <si>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</si>
  <si>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</si>
  <si>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</si>
  <si>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</si>
  <si>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</si>
  <si>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</si>
  <si>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</si>
  <si>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</si>
  <si>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</si>
  <si>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</si>
  <si>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</si>
  <si>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</si>
  <si>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</si>
  <si>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</si>
  <si>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</si>
  <si>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</si>
  <si>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</si>
  <si>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</si>
  <si>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</si>
  <si>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</si>
  <si>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</si>
  <si>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</si>
  <si>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</si>
  <si>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</si>
  <si>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</si>
  <si>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</si>
  <si>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</si>
  <si>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</si>
  <si>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</si>
  <si>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</si>
  <si>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</si>
  <si>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</si>
  <si>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</si>
  <si>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</si>
  <si>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</si>
  <si>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</si>
  <si>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</si>
  <si>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</si>
  <si>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</si>
  <si>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</si>
  <si>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</si>
  <si>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</si>
  <si>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</si>
  <si>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</si>
  <si>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</si>
  <si>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</si>
  <si>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</si>
  <si>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</si>
  <si>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</si>
  <si>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</si>
  <si>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</si>
  <si>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</si>
  <si>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</si>
  <si>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</si>
  <si>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</si>
  <si>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</si>
  <si>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</si>
  <si>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</si>
  <si>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</si>
  <si>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</si>
  <si>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</si>
  <si>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</si>
  <si>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</si>
  <si>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</si>
  <si>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</si>
  <si>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</si>
  <si>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</si>
  <si>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</si>
  <si>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</si>
  <si>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</si>
  <si>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</si>
  <si>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</si>
  <si>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</si>
  <si>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</si>
  <si>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</si>
  <si>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</si>
  <si>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</si>
  <si>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</si>
  <si>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</si>
  <si>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</si>
  <si>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</si>
  <si>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</si>
  <si>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</si>
  <si>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</si>
  <si>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</si>
  <si>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</si>
  <si>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</si>
  <si>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</si>
  <si>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</si>
  <si>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</si>
  <si>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</si>
  <si>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</si>
  <si>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</si>
  <si>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</si>
  <si>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</si>
  <si>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</si>
  <si>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</si>
  <si>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</si>
  <si>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</si>
  <si>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</si>
  <si>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</si>
  <si>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</si>
  <si>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</si>
  <si>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</si>
  <si>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</si>
  <si>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</si>
  <si>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</si>
  <si>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</si>
  <si>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</si>
  <si>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</si>
  <si>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</si>
  <si>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</si>
  <si>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</si>
  <si>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</si>
  <si>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</si>
  <si>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</si>
  <si>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</si>
  <si>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</si>
  <si>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</si>
  <si>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</si>
  <si>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</si>
  <si>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</si>
  <si>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</si>
  <si>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</si>
  <si>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</si>
  <si>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</si>
  <si>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</si>
  <si>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</si>
  <si>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</si>
  <si>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</si>
  <si>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</si>
  <si>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</si>
  <si>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</si>
  <si>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</si>
  <si>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</si>
  <si>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</si>
  <si>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</si>
  <si>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</si>
  <si>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</si>
  <si>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</si>
  <si>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</si>
  <si>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</si>
  <si>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</si>
  <si>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</si>
  <si>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</si>
  <si>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</si>
  <si>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</si>
  <si>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</si>
  <si>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</si>
  <si>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</si>
  <si>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</si>
  <si>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</si>
  <si>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</si>
  <si>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</si>
  <si>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</si>
  <si>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</si>
  <si>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</si>
  <si>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</si>
  <si>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</si>
  <si>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</si>
  <si>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</si>
  <si>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</si>
  <si>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</si>
  <si>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</si>
  <si>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</si>
  <si>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</si>
  <si>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</si>
  <si>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</si>
  <si>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</si>
  <si>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</si>
  <si>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</si>
  <si>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</si>
  <si>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</si>
  <si>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</si>
  <si>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</si>
  <si>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</si>
  <si>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</si>
  <si>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</si>
  <si>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</si>
  <si>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</si>
  <si>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</si>
  <si>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</si>
  <si>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</si>
  <si>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</si>
  <si>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</si>
  <si>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</si>
  <si>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</si>
  <si>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</si>
  <si>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</si>
  <si>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</si>
  <si>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</si>
  <si>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</si>
  <si>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</si>
  <si>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</si>
  <si>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</si>
  <si>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</si>
  <si>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</si>
  <si>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</si>
  <si>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</si>
  <si>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</si>
  <si>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</si>
  <si>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</si>
  <si>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</si>
  <si>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</si>
  <si>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</si>
  <si>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</si>
  <si>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</si>
  <si>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</si>
  <si>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</si>
  <si>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</si>
  <si>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</si>
  <si>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</si>
  <si>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</si>
  <si>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</si>
  <si>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</si>
  <si>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</si>
  <si>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</si>
  <si>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</si>
  <si>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</si>
  <si>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</si>
  <si>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</si>
  <si>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</si>
  <si>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</si>
  <si>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</si>
  <si>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</si>
  <si>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</si>
  <si>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</si>
  <si>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</si>
  <si>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</si>
  <si>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</si>
  <si>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</si>
  <si>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</si>
  <si>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</si>
  <si>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</si>
  <si>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</si>
  <si>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</si>
  <si>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</si>
  <si>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</si>
  <si>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</si>
  <si>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</si>
  <si>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</si>
  <si>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</si>
  <si>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</si>
  <si>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</si>
  <si>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</si>
  <si>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</si>
  <si>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</si>
  <si>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</si>
  <si>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</si>
  <si>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</si>
  <si>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</si>
  <si>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</si>
  <si>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</si>
  <si>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</si>
  <si>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</si>
  <si>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</si>
  <si>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</si>
  <si>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</si>
  <si>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</si>
  <si>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</si>
  <si>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</si>
  <si>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</si>
  <si>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</si>
  <si>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</si>
  <si>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</si>
  <si>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</si>
  <si>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</si>
  <si>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</si>
  <si>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</si>
  <si>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</si>
  <si>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</si>
  <si>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</si>
  <si>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</si>
  <si>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</si>
  <si>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</si>
  <si>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</si>
  <si>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</si>
  <si>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</si>
  <si>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</si>
  <si>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</si>
  <si>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</si>
  <si>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</si>
  <si>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</si>
  <si>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</si>
  <si>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</si>
  <si>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</si>
  <si>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</si>
  <si>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</si>
  <si>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</si>
  <si>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</si>
  <si>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</si>
  <si>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</si>
  <si>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</si>
  <si>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</si>
  <si>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</si>
  <si>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</si>
  <si>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</si>
  <si>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</si>
  <si>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</si>
  <si>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</si>
  <si>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</si>
  <si>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</si>
  <si>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</si>
  <si>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</si>
  <si>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</si>
  <si>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</si>
  <si>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</si>
  <si>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</si>
  <si>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</si>
  <si>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</si>
  <si>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</si>
  <si>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</si>
  <si>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</si>
  <si>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</si>
  <si>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</si>
  <si>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</si>
  <si>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</si>
  <si>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</si>
  <si>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</si>
  <si>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</si>
  <si>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</si>
  <si>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</si>
  <si>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</si>
  <si>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</si>
  <si>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</si>
  <si>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</si>
  <si>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</si>
  <si>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</si>
  <si>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</si>
  <si>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</si>
  <si>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</si>
  <si>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</si>
  <si>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</si>
  <si>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</si>
  <si>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</si>
  <si>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</si>
  <si>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</si>
  <si>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</si>
  <si>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</si>
  <si>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</si>
  <si>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</si>
  <si>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</si>
  <si>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</si>
  <si>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</si>
  <si>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</si>
  <si>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</si>
  <si>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</si>
  <si>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</si>
  <si>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</si>
  <si>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</si>
  <si>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</si>
  <si>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</si>
  <si>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</si>
  <si>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</si>
  <si>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</si>
  <si>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</si>
  <si>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</si>
  <si>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</si>
  <si>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</si>
  <si>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</si>
  <si>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</si>
  <si>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</si>
  <si>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</si>
  <si>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</si>
  <si>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</si>
  <si>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</si>
  <si>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</si>
  <si>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</si>
  <si>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</si>
  <si>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</si>
  <si>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</si>
  <si>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</si>
  <si>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</si>
  <si>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</si>
  <si>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</si>
  <si>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</si>
  <si>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</si>
  <si>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</si>
  <si>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</si>
  <si>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</si>
  <si>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</si>
  <si>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</si>
  <si>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</si>
  <si>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</si>
  <si>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</si>
  <si>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</si>
  <si>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</si>
  <si>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</si>
  <si>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</si>
  <si>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</si>
  <si>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</si>
  <si>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</si>
  <si>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</si>
  <si>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</si>
  <si>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</si>
  <si>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</si>
  <si>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</si>
  <si>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</si>
  <si>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</si>
  <si>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</si>
  <si>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</si>
  <si>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</si>
  <si>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</si>
  <si>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</si>
  <si>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</si>
  <si>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</si>
  <si>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</si>
  <si>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</si>
  <si>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</si>
  <si>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</si>
  <si>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</si>
  <si>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</si>
  <si>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</si>
  <si>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</si>
  <si>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</si>
  <si>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</si>
  <si>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</si>
  <si>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</si>
  <si>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</si>
  <si>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</si>
  <si>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</si>
  <si>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</si>
  <si>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</si>
  <si>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</si>
  <si>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</si>
  <si>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</si>
  <si>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</si>
  <si>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</si>
  <si>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</si>
  <si>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</si>
  <si>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</si>
  <si>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</si>
  <si>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</si>
  <si>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</si>
  <si>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</si>
  <si>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</si>
  <si>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</si>
  <si>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</si>
  <si>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</si>
  <si>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</si>
  <si>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</si>
  <si>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</si>
  <si>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</si>
  <si>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</si>
  <si>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</si>
  <si>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</si>
  <si>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</si>
  <si>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</si>
  <si>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</si>
  <si>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</si>
  <si>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</si>
  <si>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</si>
  <si>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</si>
  <si>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</si>
  <si>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</si>
  <si>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</si>
  <si>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</si>
  <si>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</si>
  <si>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</si>
  <si>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</si>
  <si>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</si>
  <si>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</si>
  <si>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</si>
  <si>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</si>
  <si>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</si>
  <si>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</si>
  <si>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</si>
  <si>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</si>
  <si>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</si>
  <si>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</si>
  <si>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</si>
  <si>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</si>
  <si>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</si>
  <si>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</si>
  <si>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</si>
  <si>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</si>
  <si>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</si>
  <si>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</si>
  <si>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</si>
  <si>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</si>
  <si>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</si>
  <si>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</si>
  <si>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</si>
  <si>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</si>
  <si>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</si>
  <si>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</si>
  <si>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</si>
  <si>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</si>
  <si>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</si>
  <si>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</si>
  <si>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</si>
  <si>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</si>
  <si>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</si>
  <si>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</si>
  <si>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</si>
  <si>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</si>
  <si>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</si>
  <si>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</si>
  <si>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</si>
  <si>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</si>
  <si>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</si>
  <si>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</si>
  <si>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</si>
  <si>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</si>
  <si>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</si>
  <si>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</si>
  <si>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</si>
  <si>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</si>
  <si>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</si>
  <si>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</si>
  <si>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</si>
  <si>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</si>
  <si>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</si>
  <si>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</si>
  <si>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</si>
  <si>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</si>
  <si>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</si>
  <si>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</si>
  <si>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</si>
  <si>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</si>
  <si>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</si>
  <si>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</si>
  <si>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</si>
  <si>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</si>
  <si>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</si>
  <si>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</si>
  <si>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</si>
  <si>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</si>
  <si>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</si>
  <si>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</si>
  <si>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</si>
  <si>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</si>
  <si>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</si>
  <si>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</si>
  <si>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</si>
  <si>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</si>
  <si>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</si>
  <si>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</si>
  <si>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</si>
  <si>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</si>
  <si>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</si>
  <si>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</si>
  <si>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</si>
  <si>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</si>
  <si>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</si>
  <si>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</si>
  <si>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</si>
  <si>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</si>
  <si>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</si>
  <si>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</si>
  <si>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</si>
  <si>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</si>
  <si>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</si>
  <si>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</si>
  <si>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</si>
  <si>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</si>
  <si>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</si>
  <si>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</si>
  <si>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</si>
  <si>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</si>
  <si>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</si>
  <si>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</si>
  <si>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</si>
  <si>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</si>
  <si>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</si>
  <si>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</si>
  <si>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</si>
  <si>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</si>
  <si>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</si>
  <si>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</si>
  <si>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</si>
  <si>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</si>
  <si>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</si>
  <si>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</si>
  <si>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</si>
  <si>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</si>
  <si>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</si>
  <si>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</si>
  <si>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</si>
  <si>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</si>
  <si>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</si>
  <si>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</si>
  <si>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</si>
  <si>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</si>
  <si>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</si>
  <si>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</si>
  <si>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</si>
  <si>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</si>
  <si>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</si>
  <si>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</si>
  <si>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</si>
  <si>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</si>
  <si>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</si>
  <si>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</si>
  <si>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</si>
  <si>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</si>
  <si>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</si>
  <si>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</si>
  <si>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</si>
  <si>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</si>
  <si>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</si>
  <si>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</si>
  <si>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</si>
  <si>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</si>
  <si>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</si>
  <si>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</si>
  <si>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</si>
  <si>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</si>
  <si>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</si>
  <si>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</si>
  <si>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</si>
  <si>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</si>
  <si>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</si>
  <si>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</si>
  <si>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</si>
  <si>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</si>
  <si>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</si>
  <si>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</si>
  <si>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</si>
  <si>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</si>
  <si>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</si>
  <si>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</si>
  <si>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</si>
  <si>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</si>
  <si>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</si>
  <si>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</si>
  <si>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</si>
  <si>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</si>
  <si>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</si>
  <si>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</si>
  <si>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</si>
  <si>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</si>
  <si>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</si>
  <si>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</si>
  <si>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</si>
  <si>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</si>
  <si>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</si>
  <si>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</si>
  <si>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</si>
  <si>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</si>
  <si>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</si>
  <si>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</si>
  <si>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</si>
  <si>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</si>
  <si>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</si>
  <si>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</si>
  <si>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</si>
  <si>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</si>
  <si>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</si>
  <si>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</si>
  <si>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</si>
  <si>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</si>
  <si>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</si>
  <si>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</si>
  <si>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</si>
  <si>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</si>
  <si>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</si>
  <si>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</si>
  <si>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</si>
  <si>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</si>
  <si>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</si>
  <si>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</si>
  <si>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</si>
  <si>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</si>
  <si>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</si>
  <si>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</si>
  <si>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</si>
  <si>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</si>
  <si>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</si>
  <si>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</si>
  <si>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</si>
  <si>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</si>
  <si>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</si>
  <si>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</si>
  <si>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</si>
  <si>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</si>
  <si>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</si>
  <si>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</si>
  <si>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</si>
  <si>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</si>
  <si>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</si>
  <si>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</si>
  <si>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</si>
  <si>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</si>
  <si>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</si>
  <si>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</si>
  <si>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</si>
  <si>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</si>
  <si>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</si>
  <si>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</si>
  <si>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</si>
  <si>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</si>
  <si>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</si>
  <si>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</si>
  <si>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</si>
  <si>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</si>
  <si>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</si>
  <si>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</si>
  <si>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</si>
  <si>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</si>
  <si>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</si>
  <si>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</si>
  <si>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</si>
  <si>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</si>
  <si>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</si>
  <si>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</si>
  <si>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</si>
  <si>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</si>
  <si>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</si>
  <si>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</si>
  <si>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</si>
  <si>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</si>
  <si>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</si>
  <si>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</si>
  <si>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</si>
  <si>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</si>
  <si>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</si>
  <si>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</si>
  <si>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</si>
  <si>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</si>
  <si>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</si>
  <si>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</si>
  <si>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</si>
  <si>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</si>
  <si>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</si>
  <si>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</si>
  <si>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</si>
  <si>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</si>
  <si>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</si>
  <si>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</si>
  <si>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</si>
  <si>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</si>
  <si>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</si>
  <si>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</si>
  <si>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</si>
  <si>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</si>
  <si>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</si>
  <si>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</si>
  <si>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</si>
  <si>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</si>
  <si>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</si>
  <si>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</si>
  <si>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</si>
  <si>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</si>
  <si>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</si>
  <si>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</si>
  <si>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</si>
  <si>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</si>
  <si>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</si>
  <si>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</si>
  <si>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</si>
  <si>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</si>
  <si>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</si>
  <si>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</si>
  <si>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</si>
  <si>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</si>
  <si>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</si>
  <si>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</si>
  <si>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</si>
  <si>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</si>
  <si>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</si>
  <si>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</si>
  <si>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</si>
  <si>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</si>
  <si>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</si>
  <si>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</si>
  <si>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</si>
  <si>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</si>
  <si>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</si>
  <si>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</si>
  <si>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</si>
  <si>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</si>
  <si>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</si>
  <si>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</si>
  <si>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</si>
  <si>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</si>
  <si>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</si>
  <si>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</si>
  <si>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</si>
  <si>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</si>
  <si>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</si>
  <si>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</si>
  <si>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</si>
  <si>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</si>
  <si>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</si>
  <si>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</si>
  <si>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</si>
  <si>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</si>
  <si>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</si>
  <si>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</si>
  <si>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</si>
  <si>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</si>
  <si>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</si>
  <si>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</si>
  <si>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</si>
  <si>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</si>
  <si>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</si>
  <si>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</si>
  <si>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</si>
  <si>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</si>
  <si>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</si>
  <si>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</si>
  <si>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</si>
  <si>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</si>
  <si>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</si>
  <si>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</si>
  <si>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</si>
  <si>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</si>
  <si>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</si>
  <si>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</si>
  <si>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</si>
  <si>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</si>
  <si>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</si>
  <si>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</si>
  <si>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</si>
  <si>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</si>
  <si>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</si>
  <si>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</si>
  <si>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</si>
  <si>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</si>
  <si>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</si>
  <si>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</si>
  <si>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</si>
  <si>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</si>
  <si>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</si>
  <si>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</si>
  <si>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</si>
  <si>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</si>
  <si>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</si>
  <si>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</si>
  <si>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</si>
  <si>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</si>
  <si>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</si>
  <si>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</si>
  <si>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</si>
  <si>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</si>
  <si>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</si>
  <si>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</si>
  <si>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</si>
  <si>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</si>
  <si>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</si>
  <si>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</si>
  <si>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</si>
  <si>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</si>
  <si>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</si>
  <si>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</si>
  <si>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</si>
  <si>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</si>
  <si>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</si>
  <si>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</si>
  <si>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</si>
  <si>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</si>
  <si>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</si>
  <si>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</si>
  <si>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</si>
  <si>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</si>
  <si>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</si>
  <si>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</si>
  <si>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</si>
  <si>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</si>
  <si>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</si>
  <si>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</si>
  <si>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</si>
  <si>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</si>
  <si>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</si>
  <si>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</si>
  <si>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</si>
  <si>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</si>
  <si>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</si>
  <si>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</si>
  <si>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</si>
  <si>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</si>
  <si>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</si>
  <si>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</si>
  <si>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</si>
  <si>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</si>
  <si>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</si>
  <si>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</si>
  <si>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</si>
  <si>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</si>
  <si>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</si>
  <si>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</si>
  <si>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</si>
  <si>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</si>
  <si>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</si>
  <si>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</si>
  <si>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</si>
  <si>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</si>
  <si>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</si>
  <si>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</si>
  <si>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</si>
  <si>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</si>
  <si>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</si>
  <si>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</si>
  <si>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</si>
  <si>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</si>
  <si>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</si>
  <si>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</si>
  <si>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</si>
  <si>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</si>
  <si>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</si>
  <si>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</si>
  <si>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</si>
  <si>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</si>
  <si>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</si>
  <si>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</si>
  <si>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</si>
  <si>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</si>
  <si>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</si>
  <si>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</si>
  <si>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</si>
  <si>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</si>
  <si>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</si>
  <si>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</si>
  <si>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</si>
  <si>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</si>
  <si>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</si>
  <si>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</si>
  <si>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</si>
  <si>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</si>
  <si>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</si>
  <si>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</si>
  <si>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</si>
  <si>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</si>
  <si>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</si>
  <si>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</si>
  <si>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</si>
  <si>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</si>
  <si>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</si>
  <si>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</si>
  <si>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</si>
  <si>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</si>
  <si>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</si>
  <si>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</si>
  <si>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</si>
  <si>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</si>
  <si>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</si>
  <si>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</si>
  <si>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</si>
  <si>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</si>
  <si>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</si>
  <si>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</si>
  <si>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</si>
  <si>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</si>
  <si>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</si>
  <si>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</si>
  <si>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</si>
  <si>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</si>
  <si>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</si>
  <si>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</si>
  <si>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</si>
  <si>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</si>
  <si>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</si>
  <si>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</si>
  <si>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</si>
  <si>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</si>
  <si>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</si>
  <si>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</si>
  <si>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</si>
  <si>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</si>
  <si>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</si>
  <si>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</si>
  <si>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</si>
  <si>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</si>
  <si>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</si>
  <si>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</si>
  <si>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</si>
  <si>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</si>
  <si>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</si>
  <si>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</si>
  <si>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</si>
  <si>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</si>
  <si>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</si>
  <si>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</si>
  <si>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</si>
  <si>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</si>
  <si>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</si>
  <si>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</si>
  <si>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</si>
  <si>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</si>
  <si>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</si>
  <si>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</si>
  <si>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</si>
  <si>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</si>
  <si>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</si>
  <si>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</si>
  <si>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</si>
  <si>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</si>
  <si>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</si>
  <si>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</si>
  <si>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</si>
  <si>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</si>
  <si>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</si>
  <si>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</si>
  <si>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</si>
  <si>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</si>
  <si>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</si>
  <si>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</si>
  <si>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</si>
  <si>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</si>
  <si>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</si>
  <si>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</si>
  <si>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</si>
  <si>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</si>
  <si>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</si>
  <si>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</si>
  <si>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</si>
  <si>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</si>
  <si>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</si>
  <si>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</si>
  <si>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</si>
  <si>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</si>
  <si>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</si>
  <si>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</si>
  <si>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</si>
  <si>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</si>
  <si>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</si>
  <si>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</si>
  <si>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</si>
  <si>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</si>
  <si>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</si>
  <si>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</si>
  <si>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</si>
  <si>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</si>
  <si>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</si>
  <si>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</si>
  <si>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</si>
  <si>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</si>
  <si>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</si>
  <si>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</si>
  <si>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</si>
  <si>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</si>
  <si>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</si>
  <si>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</si>
  <si>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</si>
  <si>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</si>
  <si>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</si>
  <si>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</si>
  <si>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</si>
  <si>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</si>
  <si>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</si>
  <si>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</si>
  <si>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</si>
  <si>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</si>
  <si>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</si>
  <si>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</si>
  <si>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</si>
  <si>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</si>
  <si>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</si>
  <si>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</si>
  <si>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</si>
  <si>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</si>
  <si>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</si>
  <si>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</si>
  <si>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</si>
  <si>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</si>
  <si>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</si>
  <si>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</si>
  <si>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</si>
  <si>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</si>
  <si>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</si>
  <si>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</si>
  <si>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</si>
  <si>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</si>
  <si>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</si>
  <si>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</si>
  <si>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</si>
  <si>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</si>
  <si>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</si>
  <si>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</si>
  <si>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</si>
  <si>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</si>
  <si>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</si>
  <si>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</si>
  <si>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</si>
  <si>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</si>
  <si>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</si>
  <si>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</si>
  <si>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</si>
  <si>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</si>
  <si>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</si>
  <si>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</si>
  <si>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</si>
  <si>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</si>
  <si>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</si>
  <si>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</si>
  <si>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</si>
  <si>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</si>
  <si>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</si>
  <si>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</si>
  <si>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</si>
  <si>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</si>
  <si>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</si>
  <si>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</si>
  <si>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</si>
  <si>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</si>
  <si>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</si>
  <si>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</si>
  <si>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</si>
  <si>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</si>
  <si>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</si>
  <si>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</si>
  <si>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</si>
  <si>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</si>
  <si>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</si>
  <si>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</si>
  <si>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</si>
  <si>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</si>
  <si>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</si>
  <si>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</si>
  <si>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</si>
  <si>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</si>
  <si>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</si>
  <si>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</si>
  <si>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</si>
  <si>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</si>
  <si>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</si>
  <si>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</si>
  <si>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</si>
  <si>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</si>
  <si>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</si>
  <si>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</si>
  <si>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</si>
  <si>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</si>
  <si>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</si>
  <si>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</si>
  <si>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</si>
  <si>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</si>
  <si>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</si>
  <si>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</si>
  <si>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</si>
  <si>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</si>
  <si>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</si>
  <si>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</si>
  <si>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</si>
  <si>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</si>
  <si>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</si>
  <si>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</si>
  <si>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</si>
  <si>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</si>
  <si>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</si>
  <si>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</si>
  <si>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</si>
  <si>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</si>
  <si>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</si>
  <si>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</si>
  <si>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</si>
  <si>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</si>
  <si>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</si>
  <si>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</si>
  <si>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</si>
  <si>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</si>
  <si>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</si>
  <si>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</si>
  <si>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</si>
  <si>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</si>
  <si>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</si>
  <si>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</si>
  <si>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</si>
  <si>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</si>
  <si>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</si>
  <si>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</si>
  <si>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</si>
  <si>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</si>
  <si>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</si>
  <si>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</si>
  <si>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</si>
  <si>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</si>
  <si>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</si>
  <si>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</si>
  <si>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</si>
  <si>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</si>
  <si>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</si>
  <si>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</si>
  <si>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</si>
  <si>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</si>
  <si>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</si>
  <si>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</si>
  <si>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</si>
  <si>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</si>
  <si>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</si>
  <si>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</si>
  <si>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</si>
  <si>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</si>
  <si>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</si>
  <si>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</si>
  <si>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</si>
  <si>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</si>
  <si>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</si>
  <si>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</si>
  <si>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</si>
  <si>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</si>
  <si>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</si>
  <si>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</si>
  <si>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</si>
  <si>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</si>
  <si>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</si>
  <si>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</si>
  <si>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</si>
  <si>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</si>
  <si>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</si>
  <si>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</si>
  <si>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</si>
  <si>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</si>
  <si>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</si>
  <si>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</si>
  <si>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</si>
  <si>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</si>
  <si>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</si>
  <si>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</si>
  <si>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</si>
  <si>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</si>
  <si>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</si>
  <si>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</si>
  <si>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</si>
  <si>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</si>
  <si>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</si>
  <si>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</si>
  <si>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</si>
  <si>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</si>
  <si>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</si>
  <si>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</si>
  <si>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</si>
  <si>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</si>
  <si>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</si>
  <si>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</si>
  <si>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</si>
  <si>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</si>
  <si>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</si>
  <si>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</si>
  <si>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</si>
  <si>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</si>
  <si>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</si>
  <si>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</si>
  <si>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</si>
  <si>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</si>
  <si>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</si>
  <si>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</si>
  <si>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</si>
  <si>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</si>
  <si>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</si>
  <si>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</si>
  <si>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</si>
  <si>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</si>
  <si>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</si>
  <si>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</si>
  <si>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</si>
  <si>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</si>
  <si>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</si>
  <si>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</si>
  <si>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</si>
  <si>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</si>
  <si>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</si>
  <si>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</si>
  <si>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</si>
  <si>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</si>
  <si>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</si>
  <si>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</si>
  <si>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</si>
  <si>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</si>
  <si>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</si>
  <si>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</si>
  <si>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</si>
  <si>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</si>
  <si>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</si>
  <si>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</si>
  <si>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</si>
  <si>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</si>
  <si>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</si>
  <si>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</si>
  <si>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</si>
  <si>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</si>
  <si>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</si>
  <si>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</si>
  <si>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</si>
  <si>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</si>
  <si>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</si>
  <si>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</si>
  <si>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</si>
  <si>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</si>
  <si>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</si>
  <si>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</si>
  <si>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</si>
  <si>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</si>
  <si>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</si>
  <si>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</si>
  <si>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</si>
  <si>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</si>
  <si>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</si>
  <si>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</si>
  <si>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</si>
  <si>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</si>
  <si>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</si>
  <si>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</si>
  <si>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</si>
  <si>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</si>
  <si>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</si>
  <si>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</si>
  <si>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</si>
  <si>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</si>
  <si>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</si>
  <si>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</si>
  <si>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</si>
  <si>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</si>
  <si>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</si>
  <si>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</si>
  <si>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</si>
  <si>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</si>
  <si>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</si>
  <si>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</si>
  <si>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</si>
  <si>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</si>
  <si>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</si>
  <si>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</si>
  <si>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</si>
  <si>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</si>
  <si>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</si>
  <si>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</si>
  <si>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</si>
  <si>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</si>
  <si>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</si>
  <si>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</si>
  <si>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</si>
  <si>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</si>
  <si>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</si>
  <si>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</si>
  <si>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</si>
  <si>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</si>
  <si>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</si>
  <si>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</si>
  <si>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</si>
  <si>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</si>
  <si>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</si>
  <si>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</si>
  <si>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</si>
  <si>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</si>
  <si>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</si>
  <si>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</si>
  <si>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</si>
  <si>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</si>
  <si>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</si>
  <si>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</si>
  <si>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</si>
  <si>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</si>
  <si>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</si>
  <si>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</si>
  <si>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</si>
  <si>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</si>
  <si>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</si>
  <si>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</si>
  <si>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</si>
  <si>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</si>
  <si>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</si>
  <si>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</si>
  <si>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</si>
  <si>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</si>
  <si>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</si>
  <si>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</si>
  <si>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</si>
  <si>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</si>
  <si>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</si>
  <si>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</si>
  <si>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</si>
  <si>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</si>
  <si>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</si>
  <si>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</si>
  <si>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</si>
  <si>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</si>
  <si>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</si>
  <si>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</si>
  <si>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</si>
  <si>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</si>
  <si>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</si>
  <si>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</si>
  <si>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</si>
  <si>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</si>
  <si>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</si>
  <si>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</si>
  <si>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</si>
  <si>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</si>
  <si>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</si>
  <si>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</si>
  <si>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</si>
  <si>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</si>
  <si>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</si>
  <si>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</si>
  <si>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</si>
  <si>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</si>
  <si>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</si>
  <si>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</si>
  <si>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</si>
  <si>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</si>
  <si>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</si>
  <si>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</si>
  <si>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</si>
  <si>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</si>
  <si>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</si>
  <si>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</si>
  <si>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</si>
  <si>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</si>
  <si>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</si>
  <si>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</si>
  <si>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</si>
  <si>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</si>
  <si>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</si>
  <si>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</si>
  <si>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</si>
  <si>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</si>
  <si>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</si>
  <si>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</si>
  <si>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</si>
  <si>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</si>
  <si>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</si>
  <si>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</si>
  <si>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</si>
  <si>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</si>
  <si>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</si>
  <si>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</si>
  <si>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</si>
  <si>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</si>
  <si>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</si>
  <si>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</si>
  <si>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</si>
  <si>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</si>
  <si>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</si>
  <si>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</si>
  <si>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</si>
  <si>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</si>
  <si>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</si>
  <si>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</si>
  <si>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</si>
  <si>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</si>
  <si>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</si>
  <si>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</si>
  <si>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</si>
  <si>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</si>
  <si>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</si>
  <si>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</si>
  <si>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</si>
  <si>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</si>
  <si>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</si>
  <si>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</si>
  <si>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</si>
  <si>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</si>
  <si>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</si>
  <si>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</si>
  <si>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</si>
  <si>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</si>
  <si>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</si>
  <si>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</si>
  <si>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</si>
  <si>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</si>
  <si>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</si>
  <si>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</si>
  <si>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</si>
  <si>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</si>
  <si>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</si>
  <si>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</si>
  <si>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</si>
  <si>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</si>
  <si>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</si>
  <si>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</si>
  <si>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</si>
  <si>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</si>
  <si>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</si>
  <si>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</si>
  <si>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</si>
  <si>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</si>
  <si>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</si>
  <si>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</si>
  <si>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</si>
  <si>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</si>
  <si>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</si>
  <si>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</si>
  <si>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</si>
  <si>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</si>
  <si>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</si>
  <si>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</si>
  <si>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</si>
  <si>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</si>
  <si>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</si>
  <si>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</si>
  <si>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</si>
  <si>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</si>
  <si>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</si>
  <si>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</si>
  <si>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</si>
  <si>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</si>
  <si>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</si>
  <si>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</si>
  <si>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</si>
  <si>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</si>
  <si>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</si>
  <si>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</si>
  <si>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</si>
  <si>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</si>
  <si>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</si>
  <si>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</si>
  <si>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</si>
  <si>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</si>
  <si>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</si>
  <si>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</si>
  <si>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</si>
  <si>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</si>
  <si>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</si>
  <si>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</si>
  <si>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</si>
  <si>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</si>
  <si>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</si>
  <si>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</si>
  <si>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</si>
  <si>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</si>
  <si>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</si>
  <si>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</si>
  <si>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</si>
  <si>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</si>
  <si>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</si>
  <si>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</si>
  <si>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</si>
  <si>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</si>
  <si>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</si>
  <si>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</si>
  <si>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</si>
  <si>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</si>
  <si>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</si>
  <si>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</si>
  <si>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</si>
  <si>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</si>
  <si>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</si>
  <si>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</si>
  <si>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</si>
  <si>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</si>
  <si>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</si>
  <si>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</si>
  <si>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</si>
  <si>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</si>
  <si>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</si>
  <si>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</si>
  <si>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</si>
  <si>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</si>
  <si>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</si>
  <si>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</si>
  <si>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</si>
  <si>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</si>
  <si>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</si>
  <si>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</si>
  <si>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</si>
  <si>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</si>
  <si>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</si>
  <si>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</si>
  <si>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</si>
  <si>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</si>
  <si>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</si>
  <si>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</si>
  <si>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</si>
  <si>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</si>
  <si>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</si>
  <si>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</si>
  <si>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</si>
  <si>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</si>
  <si>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</si>
  <si>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</si>
  <si>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</si>
  <si>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</si>
  <si>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</si>
  <si>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</si>
  <si>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</si>
  <si>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</si>
  <si>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</si>
  <si>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</si>
  <si>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</si>
  <si>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</si>
  <si>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</si>
  <si>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</si>
  <si>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</si>
  <si>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</si>
  <si>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</si>
  <si>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</si>
  <si>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</si>
  <si>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</si>
  <si>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</si>
  <si>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</si>
  <si>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</si>
  <si>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</si>
  <si>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</si>
  <si>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</si>
  <si>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</si>
  <si>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</si>
  <si>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</si>
  <si>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</si>
  <si>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</si>
  <si>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</si>
  <si>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</si>
  <si>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</si>
  <si>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</si>
  <si>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</si>
  <si>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</si>
  <si>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</si>
  <si>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</si>
  <si>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</si>
  <si>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</si>
  <si>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</si>
  <si>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</si>
  <si>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</si>
  <si>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</si>
  <si>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</si>
  <si>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</si>
  <si>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</si>
  <si>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</si>
  <si>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</si>
  <si>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</si>
  <si>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</si>
  <si>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</si>
  <si>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</si>
  <si>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</si>
  <si>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</si>
  <si>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</si>
  <si>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</si>
  <si>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</si>
  <si>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</si>
  <si>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</si>
  <si>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</si>
  <si>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</si>
  <si>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</si>
  <si>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</si>
  <si>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</si>
  <si>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</si>
  <si>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</si>
  <si>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</si>
  <si>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</si>
  <si>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</si>
  <si>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</si>
  <si>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</si>
  <si>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</si>
  <si>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</si>
  <si>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</si>
  <si>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</si>
  <si>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</si>
  <si>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</si>
  <si>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</si>
  <si>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</si>
  <si>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</si>
  <si>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</si>
  <si>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</si>
  <si>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</si>
  <si>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</si>
  <si>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</si>
  <si>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</si>
  <si>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</si>
  <si>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</si>
  <si>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</si>
  <si>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</si>
  <si>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</si>
  <si>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</si>
  <si>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</si>
  <si>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</si>
  <si>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</si>
  <si>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</si>
  <si>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</si>
  <si>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</si>
  <si>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</si>
  <si>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</si>
  <si>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</si>
  <si>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</si>
  <si>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</si>
  <si>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</si>
  <si>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</si>
  <si>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</si>
  <si>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</si>
  <si>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</si>
  <si>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</si>
  <si>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</si>
  <si>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</si>
  <si>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</si>
  <si>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</si>
  <si>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</si>
  <si>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</si>
  <si>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</si>
  <si>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</si>
  <si>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</si>
  <si>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</si>
  <si>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</si>
  <si>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</si>
  <si>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</si>
  <si>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</si>
  <si>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</si>
  <si>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</si>
  <si>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</si>
  <si>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</si>
  <si>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</si>
  <si>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</si>
  <si>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</si>
  <si>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</si>
  <si>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</si>
  <si>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</si>
  <si>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</si>
  <si>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</si>
  <si>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</si>
  <si>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</si>
  <si>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</si>
  <si>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</si>
  <si>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</si>
  <si>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</si>
  <si>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</si>
  <si>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</si>
  <si>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</si>
  <si>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</si>
  <si>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</si>
  <si>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</si>
  <si>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</si>
  <si>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</si>
  <si>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</si>
  <si>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</si>
  <si>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</si>
  <si>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</si>
  <si>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</si>
  <si>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</si>
  <si>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</si>
  <si>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</si>
  <si>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</si>
  <si>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</si>
  <si>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</si>
  <si>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</si>
  <si>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</si>
  <si>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</si>
  <si>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</si>
  <si>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</si>
  <si>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</si>
  <si>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</si>
  <si>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</si>
  <si>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</si>
  <si>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</si>
  <si>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</si>
  <si>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</si>
  <si>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</si>
  <si>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</si>
  <si>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</si>
  <si>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</si>
  <si>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</si>
  <si>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</si>
  <si>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</si>
  <si>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</si>
  <si>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</si>
  <si>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</si>
  <si>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</si>
  <si>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</si>
  <si>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</si>
  <si>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</si>
  <si>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</si>
  <si>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</si>
  <si>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</si>
  <si>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</si>
  <si>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</si>
  <si>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</si>
  <si>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</si>
  <si>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</si>
  <si>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</si>
  <si>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</si>
  <si>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</si>
  <si>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</si>
  <si>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</si>
  <si>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</si>
  <si>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</si>
  <si>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</si>
  <si>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</si>
  <si>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</si>
  <si>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</si>
  <si>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</si>
  <si>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</si>
  <si>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</si>
  <si>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</si>
  <si>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</si>
  <si>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</si>
  <si>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</si>
  <si>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</si>
  <si>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</si>
  <si>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</si>
  <si>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</si>
  <si>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</si>
  <si>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</si>
  <si>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</si>
  <si>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</si>
  <si>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</si>
  <si>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</si>
  <si>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</si>
  <si>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</si>
  <si>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</si>
  <si>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</si>
  <si>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</si>
  <si>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</si>
  <si>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</si>
  <si>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</si>
  <si>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</si>
  <si>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</si>
  <si>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</si>
  <si>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</si>
  <si>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</si>
  <si>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</si>
  <si>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</si>
  <si>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</si>
  <si>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</si>
  <si>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</si>
  <si>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</si>
  <si>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</si>
  <si>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</si>
  <si>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</si>
  <si>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</si>
  <si>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</si>
  <si>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</si>
  <si>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</si>
  <si>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</si>
  <si>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</si>
  <si>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</si>
  <si>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</si>
  <si>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</si>
  <si>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</si>
  <si>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</si>
  <si>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</si>
  <si>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</si>
  <si>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</si>
  <si>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</si>
  <si>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</si>
  <si>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</si>
  <si>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</si>
  <si>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</si>
  <si>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</si>
  <si>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</si>
  <si>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</si>
  <si>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</si>
  <si>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</si>
  <si>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</si>
  <si>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</si>
  <si>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</si>
  <si>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</si>
  <si>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</si>
  <si>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</si>
  <si>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</si>
  <si>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</si>
  <si>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</si>
  <si>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</si>
  <si>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</si>
  <si>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</si>
  <si>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</si>
  <si>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</si>
  <si>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</si>
  <si>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</si>
  <si>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</si>
  <si>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</si>
  <si>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</si>
  <si>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</si>
  <si>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</si>
  <si>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</si>
  <si>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</si>
  <si>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</si>
  <si>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</si>
  <si>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</si>
  <si>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</si>
  <si>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</si>
  <si>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</si>
  <si>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</si>
  <si>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</si>
  <si>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</si>
  <si>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</si>
  <si>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</si>
  <si>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</si>
  <si>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</si>
  <si>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</si>
  <si>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</si>
  <si>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</si>
  <si>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</si>
  <si>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</si>
  <si>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</si>
  <si>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</si>
  <si>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</si>
  <si>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</si>
  <si>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</si>
  <si>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</si>
  <si>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</si>
  <si>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</si>
  <si>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</si>
  <si>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</si>
  <si>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</si>
  <si>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</si>
  <si>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</si>
  <si>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</si>
  <si>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</si>
  <si>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</si>
  <si>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</si>
  <si>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</si>
  <si>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</si>
  <si>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</si>
  <si>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</si>
  <si>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</si>
  <si>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</si>
  <si>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</si>
  <si>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</si>
  <si>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</si>
  <si>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</si>
  <si>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</si>
  <si>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</si>
  <si>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</si>
  <si>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</si>
  <si>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</si>
  <si>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</si>
  <si>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</si>
  <si>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</si>
  <si>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</si>
  <si>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</si>
  <si>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</si>
  <si>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</si>
  <si>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</si>
  <si>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</si>
  <si>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</si>
  <si>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</si>
  <si>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</si>
  <si>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</si>
  <si>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</si>
  <si>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</si>
  <si>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</si>
  <si>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</si>
  <si>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</si>
  <si>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</si>
  <si>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</si>
  <si>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</si>
  <si>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</si>
  <si>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</si>
  <si>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</si>
  <si>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</si>
  <si>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</si>
  <si>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</si>
  <si>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</si>
  <si>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</si>
  <si>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</si>
  <si>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</si>
  <si>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</si>
  <si>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</si>
  <si>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</si>
  <si>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</si>
  <si>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</si>
  <si>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</si>
  <si>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</si>
  <si>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</si>
  <si>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</si>
  <si>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</si>
  <si>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</si>
  <si>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</si>
  <si>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</si>
  <si>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</si>
  <si>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</si>
  <si>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</si>
  <si>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</si>
  <si>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</si>
  <si>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</si>
  <si>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</si>
  <si>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</si>
  <si>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</si>
  <si>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</si>
  <si>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</si>
  <si>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</si>
  <si>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</si>
  <si>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</si>
  <si>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</si>
  <si>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</si>
  <si>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</si>
  <si>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</si>
  <si>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</si>
  <si>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</si>
  <si>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</si>
  <si>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</si>
  <si>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</si>
  <si>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</si>
  <si>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</si>
  <si>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</si>
  <si>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</si>
  <si>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</si>
  <si>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</si>
  <si>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</si>
  <si>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</si>
  <si>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</si>
  <si>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</si>
  <si>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</si>
  <si>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</si>
  <si>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</si>
  <si>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</si>
  <si>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</si>
  <si>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</si>
  <si>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</si>
  <si>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</si>
  <si>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</si>
  <si>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</si>
  <si>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</si>
  <si>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</si>
  <si>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</si>
  <si>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</si>
  <si>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</si>
  <si>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</si>
  <si>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</si>
  <si>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</si>
  <si>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</si>
  <si>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</si>
  <si>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</si>
  <si>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</si>
  <si>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</si>
  <si>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</si>
  <si>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</si>
  <si>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</si>
  <si>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</si>
  <si>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</si>
  <si>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</si>
  <si>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</si>
  <si>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</si>
  <si>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</si>
  <si>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</si>
  <si>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</si>
  <si>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</si>
  <si>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</si>
  <si>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</si>
  <si>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</si>
  <si>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</si>
  <si>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</si>
  <si>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</si>
  <si>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</si>
  <si>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</si>
  <si>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</si>
  <si>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</si>
  <si>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</si>
  <si>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</si>
  <si>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</si>
  <si>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</si>
  <si>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</si>
  <si>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</si>
  <si>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</si>
  <si>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</si>
  <si>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</si>
  <si>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</si>
  <si>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</si>
  <si>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</si>
  <si>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</si>
  <si>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</si>
  <si>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</si>
  <si>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</si>
  <si>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</si>
  <si>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</si>
  <si>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</si>
  <si>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</si>
  <si>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</si>
  <si>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</si>
  <si>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</si>
  <si>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</si>
  <si>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</si>
  <si>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</si>
  <si>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</si>
  <si>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</si>
  <si>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</si>
  <si>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</si>
  <si>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</si>
  <si>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</si>
  <si>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</si>
  <si>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</si>
  <si>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</si>
  <si>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</si>
  <si>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</si>
  <si>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</si>
  <si>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</si>
  <si>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</si>
  <si>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</si>
  <si>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</si>
  <si>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</si>
  <si>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</si>
  <si>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</si>
  <si>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</si>
  <si>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</si>
  <si>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</si>
  <si>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</si>
  <si>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</si>
  <si>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</si>
  <si>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</si>
  <si>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</si>
  <si>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</si>
  <si>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</si>
  <si>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</si>
  <si>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</si>
  <si>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</si>
  <si>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</si>
  <si>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</si>
  <si>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</si>
  <si>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</si>
  <si>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</si>
  <si>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</si>
  <si>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</si>
  <si>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</si>
  <si>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</si>
  <si>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</si>
  <si>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</si>
  <si>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</si>
  <si>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</si>
  <si>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</si>
  <si>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</si>
  <si>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</si>
  <si>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</si>
  <si>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</si>
  <si>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</si>
  <si>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</si>
  <si>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</si>
  <si>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</si>
  <si>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</si>
  <si>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</si>
  <si>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</si>
  <si>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</si>
  <si>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</si>
  <si>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</si>
  <si>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</si>
  <si>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</si>
  <si>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</si>
  <si>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</si>
  <si>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</si>
  <si>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</si>
  <si>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</si>
  <si>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</si>
  <si>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</si>
  <si>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</si>
  <si>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</si>
  <si>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</si>
  <si>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</si>
  <si>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</si>
  <si>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</si>
  <si>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</si>
  <si>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</si>
  <si>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</si>
  <si>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</si>
  <si>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</si>
  <si>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</si>
  <si>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</si>
  <si>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</si>
  <si>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</si>
  <si>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</si>
  <si>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</si>
  <si>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</si>
  <si>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</si>
  <si>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</si>
  <si>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</si>
  <si>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</si>
  <si>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</si>
  <si>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</si>
  <si>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</si>
  <si>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</si>
  <si>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</si>
  <si>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</si>
  <si>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</si>
  <si>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</si>
  <si>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</si>
  <si>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</si>
  <si>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</si>
  <si>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</si>
  <si>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</si>
  <si>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</si>
  <si>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</si>
  <si>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</si>
  <si>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</si>
  <si>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</si>
  <si>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</si>
  <si>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</si>
  <si>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</si>
  <si>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</si>
  <si>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</si>
  <si>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</si>
  <si>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</si>
  <si>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</si>
  <si>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</si>
  <si>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</si>
  <si>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</si>
  <si>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</si>
  <si>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</si>
  <si>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</si>
  <si>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</si>
  <si>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</si>
  <si>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</si>
  <si>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</si>
  <si>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</si>
  <si>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</si>
  <si>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</si>
  <si>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</si>
  <si>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</si>
  <si>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</si>
  <si>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</si>
  <si>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</si>
  <si>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</si>
  <si>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</si>
  <si>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</si>
  <si>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</si>
  <si>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</si>
  <si>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</si>
  <si>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</si>
  <si>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</si>
  <si>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</si>
  <si>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</si>
  <si>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</si>
  <si>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</si>
  <si>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</si>
  <si>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</si>
  <si>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</si>
  <si>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</si>
  <si>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</si>
  <si>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</si>
  <si>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</si>
  <si>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</si>
  <si>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</si>
  <si>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</si>
  <si>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</si>
  <si>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</si>
  <si>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</si>
  <si>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</si>
  <si>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</si>
  <si>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</si>
  <si>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</si>
  <si>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</si>
  <si>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</si>
  <si>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</si>
  <si>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</si>
  <si>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</si>
  <si>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</si>
  <si>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</si>
  <si>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</si>
  <si>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</si>
  <si>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</si>
  <si>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</si>
  <si>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</si>
  <si>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</si>
  <si>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</si>
  <si>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</si>
  <si>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</si>
  <si>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</si>
  <si>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</si>
  <si>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</si>
  <si>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</si>
  <si>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</si>
  <si>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</si>
  <si>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</si>
  <si>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</si>
  <si>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</si>
  <si>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</si>
  <si>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</si>
  <si>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</si>
  <si>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</si>
  <si>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</si>
  <si>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</si>
  <si>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</si>
  <si>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</si>
  <si>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</si>
  <si>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</si>
  <si>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</si>
  <si>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</si>
  <si>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</si>
  <si>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</si>
  <si>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</si>
  <si>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</si>
  <si>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</si>
  <si>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</si>
  <si>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</si>
  <si>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</si>
  <si>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</si>
  <si>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</si>
  <si>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</si>
  <si>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</si>
  <si>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</si>
  <si>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</si>
  <si>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</si>
  <si>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</si>
  <si>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</si>
  <si>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</si>
  <si>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</si>
  <si>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</si>
  <si>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</si>
  <si>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</si>
  <si>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</si>
  <si>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</si>
  <si>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</si>
  <si>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</si>
  <si>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</si>
  <si>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</si>
  <si>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</si>
  <si>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</si>
  <si>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</si>
  <si>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</si>
  <si>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</si>
  <si>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</si>
  <si>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</si>
  <si>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</si>
  <si>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</si>
  <si>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</si>
  <si>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</si>
  <si>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</si>
  <si>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</si>
  <si>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</si>
  <si>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</si>
  <si>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</si>
  <si>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</si>
  <si>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</si>
  <si>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</si>
  <si>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</si>
  <si>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</si>
  <si>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</si>
  <si>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</si>
  <si>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</si>
  <si>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</si>
  <si>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</si>
  <si>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</si>
  <si>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</si>
  <si>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</si>
  <si>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</si>
  <si>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</si>
  <si>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</si>
  <si>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</si>
  <si>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</si>
  <si>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</si>
  <si>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</si>
  <si>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</si>
  <si>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</si>
  <si>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</si>
  <si>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</si>
  <si>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</si>
  <si>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</si>
  <si>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</si>
  <si>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</si>
  <si>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</si>
  <si>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</si>
  <si>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</si>
  <si>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</si>
  <si>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</si>
  <si>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</si>
  <si>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</si>
  <si>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</si>
  <si>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</si>
  <si>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</si>
  <si>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</si>
  <si>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</si>
  <si>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</si>
  <si>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</si>
  <si>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</si>
  <si>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</si>
  <si>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</si>
  <si>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</si>
  <si>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</si>
  <si>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</si>
  <si>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</si>
  <si>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</si>
  <si>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</si>
  <si>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</si>
  <si>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</si>
  <si>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</si>
  <si>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</si>
  <si>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</si>
  <si>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</si>
  <si>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</si>
  <si>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</si>
  <si>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</si>
  <si>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</si>
  <si>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</si>
  <si>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</si>
  <si>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</si>
  <si>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</si>
  <si>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</si>
  <si>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</si>
  <si>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</si>
  <si>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</si>
  <si>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</si>
  <si>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</si>
  <si>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</si>
  <si>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</si>
  <si>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</si>
  <si>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</si>
  <si>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</si>
  <si>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</si>
  <si>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</si>
  <si>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</si>
  <si>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</si>
  <si>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</si>
  <si>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</si>
  <si>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</si>
  <si>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</si>
  <si>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</si>
  <si>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</si>
  <si>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</si>
  <si>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</si>
  <si>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</si>
  <si>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</si>
  <si>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</si>
  <si>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</si>
  <si>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</si>
  <si>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</si>
  <si>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</si>
  <si>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</si>
  <si>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</si>
  <si>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</si>
  <si>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</si>
  <si>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</si>
  <si>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</si>
  <si>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</si>
  <si>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</si>
  <si>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</si>
  <si>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</si>
  <si>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</si>
  <si>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</si>
  <si>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</si>
  <si>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</si>
  <si>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</si>
  <si>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</si>
  <si>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</si>
  <si>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</si>
  <si>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</si>
  <si>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</si>
  <si>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</si>
  <si>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</si>
  <si>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</si>
  <si>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</si>
  <si>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</si>
  <si>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</si>
  <si>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</si>
  <si>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</si>
  <si>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</si>
  <si>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</si>
  <si>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</si>
  <si>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</si>
  <si>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</si>
  <si>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</si>
  <si>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</si>
  <si>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</si>
  <si>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</si>
  <si>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</si>
  <si>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</si>
  <si>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</si>
  <si>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</si>
  <si>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</si>
  <si>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</si>
  <si>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</si>
  <si>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</si>
  <si>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</si>
  <si>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</si>
  <si>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</si>
  <si>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</si>
  <si>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</si>
  <si>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</si>
  <si>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</si>
  <si>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</si>
  <si>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</si>
  <si>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</si>
  <si>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</si>
  <si>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</si>
  <si>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</si>
  <si>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</si>
  <si>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</si>
  <si>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</si>
  <si>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</si>
  <si>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</si>
  <si>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</si>
  <si>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</si>
  <si>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</si>
  <si>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</si>
  <si>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</si>
  <si>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</si>
  <si>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</si>
  <si>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</si>
  <si>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</si>
  <si>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</si>
  <si>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</si>
  <si>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</si>
  <si>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</si>
  <si>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</si>
  <si>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</si>
  <si>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</si>
  <si>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</si>
  <si>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</si>
  <si>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</si>
  <si>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</si>
  <si>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</si>
  <si>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</si>
  <si>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</si>
  <si>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</si>
  <si>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</si>
  <si>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</si>
  <si>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</si>
  <si>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</si>
  <si>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</si>
  <si>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</si>
  <si>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</si>
  <si>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</si>
  <si>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</si>
  <si>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</si>
  <si>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</si>
  <si>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</si>
  <si>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</si>
  <si>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</si>
  <si>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</si>
  <si>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</si>
  <si>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</si>
  <si>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</si>
  <si>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</si>
  <si>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</si>
  <si>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</si>
  <si>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</si>
  <si>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</si>
  <si>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</si>
  <si>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</si>
  <si>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</si>
  <si>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</si>
  <si>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</si>
  <si>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</si>
  <si>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</si>
  <si>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</si>
  <si>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</si>
  <si>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</si>
  <si>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</si>
  <si>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</si>
  <si>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</si>
  <si>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</si>
  <si>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</si>
  <si>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</si>
  <si>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</si>
  <si>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</si>
  <si>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</si>
  <si>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</si>
  <si>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</si>
  <si>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</si>
  <si>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</si>
  <si>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</si>
  <si>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</si>
  <si>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</si>
  <si>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</si>
  <si>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</si>
  <si>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</si>
  <si>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</si>
  <si>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</si>
  <si>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</si>
  <si>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</si>
  <si>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</si>
  <si>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</si>
  <si>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</si>
  <si>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</si>
  <si>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</si>
  <si>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</si>
  <si>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</si>
  <si>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</si>
  <si>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</si>
  <si>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</si>
  <si>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</si>
  <si>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</si>
  <si>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</si>
  <si>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</si>
  <si>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</si>
  <si>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</si>
  <si>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</si>
  <si>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</si>
  <si>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</si>
  <si>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</si>
  <si>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</si>
  <si>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</si>
  <si>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</si>
  <si>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</si>
  <si>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</si>
  <si>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</si>
  <si>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</si>
  <si>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</si>
  <si>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</si>
  <si>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</si>
  <si>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</si>
  <si>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</si>
  <si>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</si>
  <si>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</si>
  <si>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</si>
  <si>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</si>
  <si>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</si>
  <si>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</si>
  <si>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</si>
  <si>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</si>
  <si>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</si>
  <si>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</si>
  <si>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</si>
  <si>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</si>
  <si>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</si>
  <si>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</si>
  <si>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</si>
  <si>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</si>
  <si>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</si>
  <si>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</si>
  <si>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</si>
  <si>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</si>
  <si>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</si>
  <si>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</si>
  <si>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</si>
  <si>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</si>
  <si>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</si>
  <si>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</si>
  <si>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</si>
  <si>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</si>
  <si>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</si>
  <si>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</si>
  <si>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</si>
  <si>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</si>
  <si>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</si>
  <si>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</si>
  <si>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</si>
  <si>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</si>
  <si>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</si>
  <si>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</si>
  <si>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</si>
  <si>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</si>
  <si>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</si>
  <si>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</si>
  <si>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</si>
  <si>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</si>
  <si>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</si>
  <si>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</si>
  <si>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</si>
  <si>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</si>
  <si>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</si>
  <si>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</si>
  <si>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</si>
  <si>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</si>
  <si>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</si>
  <si>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</si>
  <si>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</si>
  <si>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</si>
  <si>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</si>
  <si>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</si>
  <si>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</si>
  <si>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</si>
  <si>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</si>
  <si>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</si>
  <si>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</si>
  <si>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</si>
  <si>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</si>
  <si>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</si>
  <si>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</si>
  <si>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</si>
  <si>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</si>
  <si>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</si>
  <si>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</si>
  <si>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</si>
  <si>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</si>
  <si>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</si>
  <si>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</si>
  <si>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</si>
  <si>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</si>
  <si>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</si>
  <si>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</si>
  <si>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</si>
  <si>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</si>
  <si>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</si>
  <si>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</si>
  <si>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</si>
  <si>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</si>
  <si>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</si>
  <si>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</si>
  <si>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</si>
  <si>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</si>
  <si>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</si>
  <si>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</si>
  <si>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</si>
  <si>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</si>
  <si>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</si>
  <si>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</si>
  <si>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</si>
  <si>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</si>
  <si>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</si>
  <si>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</si>
  <si>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</si>
  <si>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</si>
  <si>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</si>
  <si>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</si>
  <si>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</si>
  <si>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</si>
  <si>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</si>
  <si>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</si>
  <si>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</si>
  <si>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</si>
  <si>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</si>
  <si>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</si>
  <si>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</si>
  <si>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</si>
  <si>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</si>
  <si>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</si>
  <si>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</si>
  <si>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</si>
  <si>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</si>
  <si>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</si>
  <si>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</si>
  <si>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</si>
  <si>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</si>
  <si>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</si>
  <si>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</si>
  <si>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</si>
  <si>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</si>
  <si>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</si>
  <si>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</si>
  <si>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</si>
  <si>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</si>
  <si>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</si>
  <si>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</si>
  <si>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</si>
  <si>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</si>
  <si>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</si>
  <si>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</si>
  <si>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</si>
  <si>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</si>
  <si>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</si>
  <si>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</si>
  <si>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</si>
  <si>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</si>
  <si>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</si>
  <si>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</si>
  <si>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</si>
  <si>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</si>
  <si>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</si>
  <si>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</si>
  <si>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</si>
  <si>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</si>
  <si>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</si>
  <si>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</si>
  <si>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</si>
  <si>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</si>
  <si>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</si>
  <si>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</si>
  <si>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</si>
  <si>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</si>
  <si>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</si>
  <si>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</si>
  <si>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</si>
  <si>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</si>
  <si>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</si>
  <si>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</si>
  <si>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</si>
  <si>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</si>
  <si>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</si>
  <si>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</si>
  <si>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</si>
  <si>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</si>
  <si>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</si>
  <si>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</si>
  <si>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</si>
  <si>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</si>
  <si>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</si>
  <si>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</si>
  <si>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</si>
  <si>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</si>
  <si>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</si>
  <si>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</si>
  <si>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</si>
  <si>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</si>
  <si>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</si>
  <si>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</si>
  <si>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</si>
  <si>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</si>
  <si>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</si>
  <si>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</si>
  <si>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</si>
  <si>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</si>
  <si>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</si>
  <si>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</si>
  <si>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</si>
  <si>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</si>
  <si>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</si>
  <si>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</si>
  <si>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</si>
  <si>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</si>
  <si>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</si>
  <si>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</si>
  <si>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</si>
  <si>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</si>
  <si>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</si>
  <si>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</si>
  <si>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</si>
  <si>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</si>
  <si>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</si>
  <si>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</si>
  <si>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</si>
  <si>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</si>
  <si>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</si>
  <si>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</si>
  <si>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</si>
  <si>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</si>
  <si>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</si>
  <si>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</si>
  <si>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</si>
  <si>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</si>
  <si>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</si>
  <si>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</si>
  <si>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</si>
  <si>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</si>
  <si>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</si>
  <si>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</si>
  <si>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</si>
  <si>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</si>
  <si>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</si>
  <si>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</si>
  <si>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</si>
  <si>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</si>
  <si>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</si>
  <si>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</si>
  <si>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</si>
  <si>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</si>
  <si>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</si>
  <si>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</si>
  <si>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</si>
  <si>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</si>
  <si>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</si>
  <si>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</si>
  <si>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</si>
  <si>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</si>
  <si>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</si>
  <si>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</si>
  <si>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</si>
  <si>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</si>
  <si>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</si>
  <si>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</si>
  <si>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</si>
  <si>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</si>
  <si>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</si>
  <si>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</si>
  <si>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</si>
  <si>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</si>
  <si>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</si>
  <si>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</si>
  <si>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</si>
  <si>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</si>
  <si>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</si>
  <si>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</si>
  <si>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</si>
  <si>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</si>
  <si>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</si>
  <si>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</si>
  <si>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</si>
  <si>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</si>
  <si>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</si>
  <si>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</si>
  <si>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</si>
  <si>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</si>
  <si>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</si>
  <si>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</si>
  <si>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</si>
  <si>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</si>
  <si>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</si>
  <si>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</si>
  <si>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</si>
  <si>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</si>
  <si>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</si>
  <si>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</si>
  <si>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</si>
  <si>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</si>
  <si>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</si>
  <si>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</si>
  <si>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</si>
  <si>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</si>
  <si>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</si>
  <si>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</si>
  <si>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</si>
  <si>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</si>
  <si>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</si>
  <si>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</si>
  <si>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</si>
  <si>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</si>
  <si>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</si>
  <si>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</si>
  <si>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</si>
  <si>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</si>
  <si>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</si>
  <si>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</si>
  <si>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</si>
  <si>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</si>
  <si>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</si>
  <si>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</si>
  <si>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</si>
  <si>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</si>
  <si>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</si>
  <si>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</si>
  <si>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</si>
  <si>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</si>
  <si>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</si>
  <si>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</si>
  <si>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</si>
  <si>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</si>
  <si>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</si>
  <si>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</si>
  <si>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</si>
  <si>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</si>
  <si>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</si>
  <si>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</si>
  <si>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</si>
  <si>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</si>
  <si>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</si>
  <si>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</si>
  <si>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</si>
  <si>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</si>
  <si>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</si>
  <si>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</si>
  <si>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</si>
  <si>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</si>
  <si>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</si>
  <si>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</si>
  <si>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</si>
  <si>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</si>
  <si>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</si>
  <si>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</si>
  <si>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</si>
  <si>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</si>
  <si>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</si>
  <si>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</si>
  <si>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</si>
  <si>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</si>
  <si>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</si>
  <si>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</si>
  <si>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</si>
  <si>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</si>
  <si>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</si>
  <si>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</si>
  <si>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</si>
  <si>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</si>
  <si>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</si>
  <si>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</si>
  <si>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</si>
  <si>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</si>
  <si>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</si>
  <si>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</si>
  <si>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</si>
  <si>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</si>
  <si>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</si>
  <si>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</si>
  <si>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</si>
  <si>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</si>
  <si>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</si>
  <si>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</si>
  <si>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</si>
  <si>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</si>
  <si>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</si>
  <si>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</si>
  <si>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</si>
  <si>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</si>
  <si>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</si>
  <si>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</si>
  <si>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</si>
  <si>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</si>
  <si>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</si>
  <si>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</si>
  <si>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</si>
  <si>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</si>
  <si>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</si>
  <si>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</si>
  <si>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</si>
  <si>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</si>
  <si>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</si>
  <si>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</si>
  <si>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</si>
  <si>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</si>
  <si>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</si>
  <si>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</si>
  <si>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</si>
  <si>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</si>
  <si>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</si>
  <si>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</si>
  <si>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</si>
  <si>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</si>
  <si>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</si>
  <si>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</si>
  <si>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</si>
  <si>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</si>
  <si>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</si>
  <si>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</si>
  <si>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</si>
  <si>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</si>
  <si>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</si>
  <si>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</si>
  <si>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</si>
  <si>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</si>
  <si>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</si>
  <si>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</si>
  <si>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</si>
  <si>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</si>
  <si>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</si>
  <si>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</si>
  <si>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</si>
  <si>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</si>
  <si>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</si>
  <si>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</si>
  <si>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</si>
  <si>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</si>
  <si>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</si>
  <si>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</si>
  <si>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</si>
  <si>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</si>
  <si>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</si>
  <si>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</si>
  <si>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</si>
  <si>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</si>
  <si>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</si>
  <si>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</si>
  <si>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</si>
  <si>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</si>
  <si>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</si>
  <si>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</si>
  <si>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</si>
  <si>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</si>
  <si>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</si>
  <si>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</si>
  <si>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</si>
  <si>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</si>
  <si>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</si>
  <si>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</si>
  <si>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</si>
  <si>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</si>
  <si>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</si>
  <si>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</si>
  <si>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</si>
  <si>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</si>
  <si>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</si>
  <si>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</si>
  <si>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</si>
  <si>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</si>
  <si>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</si>
  <si>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</si>
  <si>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</si>
  <si>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</si>
  <si>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</si>
  <si>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</si>
  <si>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</si>
  <si>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</si>
  <si>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</si>
  <si>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</si>
  <si>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</si>
  <si>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</si>
  <si>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</si>
  <si>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</si>
  <si>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</si>
  <si>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</si>
  <si>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</si>
  <si>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</si>
  <si>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</si>
  <si>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</si>
  <si>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</si>
  <si>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</si>
  <si>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</si>
  <si>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</si>
  <si>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</si>
  <si>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</si>
  <si>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</si>
  <si>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</si>
  <si>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</si>
  <si>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</si>
  <si>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</si>
  <si>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</si>
  <si>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</si>
  <si>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</si>
  <si>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</si>
  <si>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</si>
  <si>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</si>
  <si>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</si>
  <si>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</si>
  <si>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</si>
  <si>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</si>
  <si>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</si>
  <si>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</si>
  <si>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</si>
  <si>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</si>
  <si>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</si>
  <si>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</si>
  <si>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</si>
  <si>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</si>
  <si>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</si>
  <si>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</si>
  <si>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</si>
  <si>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</si>
  <si>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</si>
  <si>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</si>
  <si>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</si>
  <si>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</si>
  <si>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</si>
  <si>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</si>
  <si>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</si>
  <si>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</si>
  <si>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</si>
  <si>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</si>
  <si>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</si>
  <si>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</si>
  <si>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</si>
  <si>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</si>
  <si>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</si>
  <si>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</si>
  <si>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</si>
  <si>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</si>
  <si>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</si>
  <si>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</si>
  <si>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</si>
  <si>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</si>
  <si>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</si>
  <si>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</si>
  <si>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</si>
  <si>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</si>
  <si>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</si>
  <si>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</si>
  <si>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</si>
  <si>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</si>
  <si>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</si>
  <si>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</si>
  <si>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</si>
  <si>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</si>
  <si>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</si>
  <si>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</si>
  <si>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</si>
  <si>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</si>
  <si>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</si>
  <si>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</si>
  <si>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</si>
  <si>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</si>
  <si>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</si>
  <si>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</si>
  <si>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</si>
  <si>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</si>
  <si>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</si>
  <si>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</si>
  <si>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</si>
  <si>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</si>
  <si>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</si>
  <si>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</si>
  <si>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</si>
  <si>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</si>
  <si>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</si>
  <si>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</si>
  <si>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</si>
  <si>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</si>
  <si>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</si>
  <si>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</si>
  <si>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</si>
  <si>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</si>
  <si>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</si>
  <si>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</si>
  <si>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</si>
  <si>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</si>
  <si>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</si>
  <si>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</si>
  <si>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</si>
  <si>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</si>
  <si>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</si>
  <si>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</si>
  <si>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</si>
  <si>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</si>
  <si>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</si>
  <si>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</si>
  <si>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</si>
  <si>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</si>
  <si>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</si>
  <si>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</si>
  <si>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</si>
  <si>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</si>
  <si>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</si>
  <si>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</si>
  <si>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</si>
  <si>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</si>
  <si>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</si>
  <si>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</si>
  <si>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</si>
  <si>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</si>
  <si>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</si>
  <si>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</si>
  <si>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</si>
  <si>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</si>
  <si>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</si>
  <si>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</si>
  <si>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</si>
  <si>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</si>
  <si>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</si>
  <si>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</si>
  <si>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</si>
  <si>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</si>
  <si>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</si>
  <si>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</si>
  <si>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</si>
  <si>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</si>
  <si>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</si>
  <si>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</si>
  <si>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</si>
  <si>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</si>
  <si>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</si>
  <si>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</si>
  <si>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</si>
  <si>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</si>
  <si>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</si>
  <si>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</si>
  <si>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</si>
  <si>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</si>
  <si>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</si>
  <si>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</si>
  <si>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</si>
  <si>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</si>
  <si>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</si>
  <si>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</si>
  <si>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</si>
  <si>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</si>
  <si>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</si>
  <si>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</si>
  <si>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</si>
  <si>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</si>
  <si>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</si>
  <si>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</si>
  <si>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</si>
  <si>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</si>
  <si>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</si>
  <si>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</si>
  <si>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</si>
  <si>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</si>
  <si>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</si>
  <si>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</si>
  <si>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</si>
  <si>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</si>
  <si>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</si>
  <si>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</si>
  <si>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</si>
  <si>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</si>
  <si>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</si>
  <si>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</si>
  <si>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</si>
  <si>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</si>
  <si>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</si>
  <si>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</si>
  <si>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</si>
  <si>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</si>
  <si>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</si>
  <si>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</si>
  <si>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</si>
  <si>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</si>
  <si>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</si>
  <si>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</si>
  <si>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</si>
  <si>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</si>
  <si>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</si>
  <si>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</si>
  <si>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</si>
  <si>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</si>
  <si>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</si>
  <si>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</si>
  <si>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</si>
  <si>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</si>
  <si>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</si>
  <si>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</si>
  <si>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</si>
  <si>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</si>
  <si>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</si>
  <si>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</si>
  <si>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</si>
  <si>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</si>
  <si>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</si>
  <si>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</si>
  <si>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</si>
  <si>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</si>
  <si>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</si>
  <si>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</si>
  <si>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</si>
  <si>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</si>
  <si>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</si>
  <si>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</si>
  <si>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</si>
  <si>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</si>
  <si>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</si>
  <si>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</si>
  <si>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</si>
  <si>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</si>
  <si>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</si>
  <si>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</si>
  <si>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</si>
  <si>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</si>
  <si>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</si>
  <si>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</si>
  <si>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</si>
  <si>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</si>
  <si>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</si>
  <si>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</si>
  <si>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</si>
  <si>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</si>
  <si>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</si>
  <si>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</si>
  <si>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</si>
  <si>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</si>
  <si>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</si>
  <si>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</si>
  <si>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</si>
  <si>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</si>
  <si>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</si>
  <si>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</si>
  <si>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</si>
  <si>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</si>
  <si>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</si>
  <si>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</si>
  <si>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</si>
  <si>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</si>
  <si>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</si>
  <si>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</si>
  <si>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</si>
  <si>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</si>
  <si>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</si>
  <si>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</si>
  <si>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</si>
  <si>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</si>
  <si>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</si>
  <si>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</si>
  <si>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</si>
  <si>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</si>
  <si>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</si>
  <si>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</si>
  <si>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</si>
  <si>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</si>
  <si>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</si>
  <si>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</si>
  <si>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</si>
  <si>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</si>
  <si>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</si>
  <si>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</si>
  <si>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</si>
  <si>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</si>
  <si>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</si>
  <si>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</si>
  <si>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</si>
  <si>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</si>
  <si>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</si>
  <si>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</si>
  <si>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</si>
  <si>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</si>
  <si>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</si>
  <si>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</si>
  <si>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</si>
  <si>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</si>
  <si>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</si>
  <si>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</si>
  <si>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</si>
  <si>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</si>
  <si>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</si>
  <si>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</si>
  <si>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</si>
  <si>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</si>
  <si>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</si>
  <si>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</si>
  <si>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</si>
  <si>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</si>
  <si>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</si>
  <si>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</si>
  <si>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</si>
  <si>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</si>
  <si>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</si>
  <si>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</si>
  <si>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</si>
  <si>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</si>
  <si>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</si>
  <si>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</si>
  <si>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</si>
  <si>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</si>
  <si>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</si>
  <si>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</si>
  <si>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</si>
  <si>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</si>
  <si>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</si>
  <si>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</si>
  <si>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</si>
  <si>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</si>
  <si>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</si>
  <si>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</si>
  <si>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</si>
  <si>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</si>
  <si>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</si>
  <si>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</si>
  <si>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</si>
  <si>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</si>
  <si>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</si>
  <si>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</si>
  <si>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</si>
  <si>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</si>
  <si>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</si>
  <si>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</si>
  <si>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</si>
  <si>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</si>
  <si>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</si>
  <si>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</si>
  <si>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</si>
  <si>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</si>
  <si>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</si>
  <si>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</si>
  <si>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</si>
  <si>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</si>
  <si>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</si>
  <si>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</si>
  <si>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</si>
  <si>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</si>
  <si>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</si>
  <si>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</si>
  <si>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</si>
  <si>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</si>
  <si>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</si>
  <si>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</si>
  <si>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</si>
  <si>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</si>
  <si>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</si>
  <si>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</si>
  <si>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</si>
  <si>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</si>
  <si>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</si>
  <si>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</si>
  <si>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</si>
  <si>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</si>
  <si>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</si>
  <si>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</si>
  <si>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</si>
  <si>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</si>
  <si>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</si>
  <si>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</si>
  <si>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</si>
  <si>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</si>
  <si>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</si>
  <si>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</si>
  <si>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</si>
  <si>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</si>
  <si>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</si>
  <si>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</si>
  <si>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</si>
  <si>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</si>
  <si>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</si>
  <si>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</si>
  <si>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</si>
  <si>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</si>
  <si>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</si>
  <si>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</si>
  <si>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</si>
  <si>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</si>
  <si>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</si>
  <si>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</si>
  <si>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</si>
  <si>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</si>
  <si>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</si>
  <si>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</si>
  <si>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</si>
  <si>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</si>
  <si>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</si>
  <si>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</si>
  <si>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</si>
  <si>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</si>
  <si>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</si>
  <si>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</si>
  <si>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</si>
  <si>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</si>
  <si>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</si>
  <si>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</si>
  <si>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</si>
  <si>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</si>
  <si>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</si>
  <si>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</si>
  <si>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</si>
  <si>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</si>
  <si>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</si>
  <si>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</si>
  <si>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</si>
  <si>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</si>
  <si>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</si>
  <si>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</si>
  <si>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</si>
  <si>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</si>
  <si>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</si>
  <si>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</si>
  <si>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</si>
  <si>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</si>
  <si>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</si>
  <si>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</si>
  <si>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</si>
  <si>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</si>
  <si>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</si>
  <si>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</si>
  <si>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</si>
  <si>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</si>
  <si>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</si>
  <si>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</si>
  <si>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</si>
  <si>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</si>
  <si>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</si>
  <si>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</si>
  <si>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</si>
  <si>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</si>
  <si>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</si>
  <si>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</si>
  <si>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</si>
  <si>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</si>
  <si>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</si>
  <si>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</si>
  <si>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</si>
  <si>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</si>
  <si>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</si>
  <si>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</si>
  <si>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</si>
  <si>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</si>
  <si>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</si>
  <si>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</si>
  <si>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</si>
  <si>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</si>
  <si>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</si>
  <si>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</si>
  <si>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</si>
  <si>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</si>
  <si>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</si>
  <si>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</si>
  <si>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</si>
  <si>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</si>
  <si>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</si>
  <si>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</si>
  <si>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</si>
  <si>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</si>
  <si>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</si>
  <si>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</si>
  <si>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</si>
  <si>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</si>
  <si>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</si>
  <si>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</si>
  <si>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</si>
  <si>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</si>
  <si>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</si>
  <si>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</si>
  <si>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</si>
  <si>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</si>
  <si>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</si>
  <si>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</si>
  <si>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</si>
  <si>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</si>
  <si>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</si>
  <si>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</si>
  <si>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</si>
  <si>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</si>
  <si>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</si>
  <si>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</si>
  <si>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</si>
  <si>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</si>
  <si>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</si>
  <si>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</si>
  <si>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</si>
  <si>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</si>
  <si>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</si>
  <si>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</si>
  <si>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</si>
  <si>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</si>
  <si>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</si>
  <si>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</si>
  <si>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</si>
  <si>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</si>
  <si>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</si>
  <si>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</si>
  <si>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</si>
  <si>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</si>
  <si>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</si>
  <si>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</si>
  <si>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</si>
  <si>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</si>
  <si>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</si>
  <si>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</si>
  <si>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</si>
  <si>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</si>
  <si>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</si>
  <si>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</si>
  <si>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</si>
  <si>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</si>
  <si>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</si>
  <si>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</si>
  <si>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</si>
  <si>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</si>
  <si>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</si>
  <si>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</si>
  <si>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</si>
  <si>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</si>
  <si>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</si>
  <si>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</si>
  <si>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</si>
  <si>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</si>
  <si>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</si>
  <si>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</si>
  <si>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</si>
  <si>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</si>
  <si>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</si>
  <si>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</si>
  <si>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</si>
  <si>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</si>
  <si>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</si>
  <si>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</si>
  <si>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</si>
  <si>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</si>
  <si>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</si>
  <si>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</si>
  <si>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</si>
  <si>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</si>
  <si>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</si>
  <si>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</si>
  <si>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</si>
  <si>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</si>
  <si>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</si>
  <si>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</si>
  <si>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</si>
  <si>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</si>
  <si>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</si>
  <si>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</si>
  <si>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</si>
  <si>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</si>
  <si>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</si>
  <si>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</si>
  <si>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</si>
  <si>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</si>
  <si>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</si>
  <si>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</si>
  <si>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</si>
  <si>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</si>
  <si>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</si>
  <si>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</si>
  <si>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</si>
  <si>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</si>
  <si>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</si>
  <si>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</si>
  <si>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</si>
  <si>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</si>
  <si>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</si>
  <si>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</si>
  <si>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</si>
  <si>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</si>
  <si>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</si>
  <si>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</si>
  <si>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</si>
  <si>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</si>
  <si>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</si>
  <si>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</si>
  <si>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</si>
  <si>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</si>
  <si>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</si>
  <si>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</si>
  <si>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</si>
  <si>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</si>
  <si>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</si>
  <si>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</si>
  <si>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</si>
  <si>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</si>
  <si>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</si>
  <si>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</si>
  <si>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</si>
  <si>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</si>
  <si>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</si>
  <si>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</si>
  <si>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</si>
  <si>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</si>
  <si>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</si>
  <si>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</si>
  <si>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</si>
  <si>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</si>
  <si>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</si>
  <si>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</si>
  <si>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</si>
  <si>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</si>
  <si>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</si>
  <si>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</si>
  <si>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</si>
  <si>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</si>
  <si>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</si>
  <si>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</si>
  <si>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</si>
  <si>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</si>
  <si>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</si>
  <si>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</si>
  <si>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</si>
  <si>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</si>
  <si>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</si>
  <si>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</si>
  <si>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</si>
  <si>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</si>
  <si>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</si>
  <si>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</si>
  <si>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</si>
  <si>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</si>
  <si>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</si>
  <si>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</si>
  <si>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</si>
  <si>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</si>
  <si>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</si>
  <si>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</si>
  <si>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</si>
  <si>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</si>
  <si>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</si>
  <si>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</si>
  <si>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</si>
  <si>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</si>
  <si>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</si>
  <si>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</si>
  <si>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</si>
  <si>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</si>
  <si>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</si>
  <si>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</si>
  <si>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</si>
  <si>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</si>
  <si>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</si>
  <si>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</si>
  <si>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</si>
  <si>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</si>
  <si>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</si>
  <si>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</si>
  <si>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</si>
  <si>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</si>
  <si>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</si>
  <si>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</si>
  <si>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</si>
  <si>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</si>
  <si>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</si>
  <si>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</si>
  <si>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</si>
  <si>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</si>
  <si>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</si>
  <si>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</si>
  <si>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</si>
  <si>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</si>
  <si>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</si>
  <si>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</si>
  <si>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</si>
  <si>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</si>
  <si>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</si>
  <si>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</si>
  <si>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</si>
  <si>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</si>
  <si>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</si>
  <si>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</si>
  <si>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</si>
  <si>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</si>
  <si>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</si>
  <si>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</si>
  <si>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</si>
  <si>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</si>
  <si>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</si>
  <si>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</si>
  <si>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</si>
  <si>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</si>
  <si>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</si>
  <si>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</si>
  <si>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</si>
  <si>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</si>
  <si>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</si>
  <si>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</si>
  <si>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</si>
  <si>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</si>
  <si>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</si>
  <si>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</si>
  <si>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</si>
  <si>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</si>
  <si>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</si>
  <si>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</si>
  <si>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</si>
  <si>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</si>
  <si>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</si>
  <si>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</si>
  <si>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</si>
  <si>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</si>
  <si>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</si>
  <si>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</si>
  <si>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</si>
  <si>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</si>
  <si>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</si>
  <si>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</si>
  <si>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</si>
  <si>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</si>
  <si>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</si>
  <si>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</si>
  <si>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</si>
  <si>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</si>
  <si>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</si>
  <si>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</si>
  <si>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</si>
  <si>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</si>
  <si>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</si>
  <si>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</si>
  <si>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</si>
  <si>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</si>
  <si>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</si>
  <si>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</si>
  <si>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</si>
  <si>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</si>
  <si>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</si>
  <si>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</si>
  <si>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</si>
  <si>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</si>
  <si>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</si>
  <si>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</si>
  <si>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</si>
  <si>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</si>
  <si>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</si>
  <si>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</si>
  <si>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</si>
  <si>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</si>
  <si>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</si>
  <si>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</si>
  <si>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</si>
  <si>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</si>
  <si>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</si>
  <si>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</si>
  <si>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</si>
  <si>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</si>
  <si>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</si>
  <si>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</si>
  <si>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</si>
  <si>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</si>
  <si>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</si>
  <si>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</si>
  <si>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</si>
  <si>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</si>
  <si>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</si>
  <si>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</si>
  <si>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</si>
  <si>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</si>
  <si>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</si>
  <si>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</si>
  <si>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</si>
  <si>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</si>
  <si>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</si>
  <si>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</si>
  <si>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</si>
  <si>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</si>
  <si>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</si>
  <si>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</si>
  <si>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</si>
  <si>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</si>
  <si>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</si>
  <si>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</si>
  <si>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</si>
  <si>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</si>
  <si>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</si>
  <si>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</si>
  <si>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</si>
  <si>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</si>
  <si>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</si>
  <si>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</si>
  <si>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</si>
  <si>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</si>
  <si>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</si>
  <si>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</si>
  <si>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</si>
  <si>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</si>
  <si>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</si>
  <si>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</si>
  <si>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</si>
  <si>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</si>
  <si>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</si>
  <si>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</si>
  <si>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</si>
  <si>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</si>
  <si>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</si>
  <si>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</si>
  <si>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</si>
  <si>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</si>
  <si>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</si>
  <si>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</si>
  <si>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</si>
  <si>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</si>
  <si>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</si>
  <si>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</si>
  <si>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</si>
  <si>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</si>
  <si>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</si>
  <si>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</si>
  <si>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</si>
  <si>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</si>
  <si>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</si>
  <si>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</si>
  <si>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</si>
  <si>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</si>
  <si>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</si>
  <si>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</si>
  <si>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</si>
  <si>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</si>
  <si>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</si>
  <si>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</si>
  <si>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</si>
  <si>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</si>
  <si>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</si>
  <si>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</si>
  <si>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</si>
  <si>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</si>
  <si>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</si>
  <si>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</si>
  <si>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</si>
  <si>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</si>
  <si>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</si>
  <si>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</si>
  <si>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</si>
  <si>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</si>
  <si>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</si>
  <si>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</si>
  <si>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</si>
  <si>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</si>
  <si>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</si>
  <si>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</si>
  <si>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</si>
  <si>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</si>
  <si>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</si>
  <si>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</si>
  <si>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</si>
  <si>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</si>
  <si>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</si>
  <si>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</si>
  <si>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</si>
  <si>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</si>
  <si>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</si>
  <si>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</si>
  <si>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</si>
  <si>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</si>
  <si>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</si>
  <si>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</si>
  <si>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</si>
  <si>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</si>
  <si>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</si>
  <si>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</si>
  <si>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</si>
  <si>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</si>
  <si>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</si>
  <si>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</si>
  <si>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</si>
  <si>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</si>
  <si>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</si>
  <si>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</si>
  <si>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</si>
  <si>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</si>
  <si>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</si>
  <si>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</si>
  <si>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</si>
  <si>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</si>
  <si>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</si>
  <si>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</si>
  <si>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</si>
  <si>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</si>
  <si>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</si>
  <si>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</si>
  <si>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</si>
  <si>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</si>
  <si>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</si>
  <si>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</si>
  <si>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</si>
  <si>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</si>
  <si>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</si>
  <si>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</si>
  <si>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</si>
  <si>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</si>
  <si>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</si>
  <si>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</si>
  <si>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</si>
  <si>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</si>
  <si>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</si>
  <si>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</si>
  <si>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</si>
  <si>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</si>
  <si>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</si>
  <si>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</si>
  <si>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</si>
  <si>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</si>
  <si>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</si>
  <si>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</si>
  <si>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</si>
  <si>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</si>
  <si>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</si>
  <si>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</si>
  <si>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</si>
  <si>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</si>
  <si>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</si>
  <si>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</si>
  <si>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</si>
  <si>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</si>
  <si>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</si>
  <si>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</si>
  <si>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</si>
  <si>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</si>
  <si>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</si>
  <si>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</si>
  <si>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</si>
  <si>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</si>
  <si>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</si>
  <si>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</si>
  <si>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</si>
  <si>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</si>
  <si>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</si>
  <si>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</si>
  <si>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</si>
  <si>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</si>
  <si>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</si>
  <si>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</si>
  <si>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</si>
  <si>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</si>
  <si>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</si>
  <si>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</si>
  <si>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</si>
  <si>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</si>
  <si>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</si>
  <si>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</si>
  <si>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</si>
  <si>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</si>
  <si>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</si>
  <si>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</si>
  <si>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</si>
  <si>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</si>
  <si>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</si>
  <si>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</si>
  <si>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</si>
  <si>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</si>
  <si>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</si>
  <si>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</si>
  <si>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</si>
  <si>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</si>
  <si>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</si>
  <si>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</si>
  <si>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</si>
  <si>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</si>
  <si>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</si>
  <si>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</si>
  <si>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</si>
  <si>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</si>
  <si>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</si>
  <si>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</si>
  <si>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</si>
  <si>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</si>
  <si>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</si>
  <si>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</si>
  <si>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</si>
  <si>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</si>
  <si>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</si>
  <si>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</si>
  <si>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</si>
  <si>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</si>
  <si>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</si>
  <si>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</si>
  <si>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</si>
  <si>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</si>
  <si>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</si>
  <si>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</si>
  <si>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</si>
  <si>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</si>
  <si>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</si>
  <si>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</si>
  <si>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</si>
  <si>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</si>
  <si>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</si>
  <si>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</si>
  <si>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</si>
  <si>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</si>
  <si>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</si>
  <si>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</si>
  <si>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</si>
  <si>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</si>
  <si>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</si>
  <si>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</si>
  <si>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</si>
  <si>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</si>
  <si>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</si>
  <si>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</si>
  <si>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</si>
  <si>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</si>
  <si>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</si>
  <si>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</si>
  <si>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</si>
  <si>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</si>
  <si>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</si>
  <si>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</si>
  <si>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</si>
  <si>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</si>
  <si>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</si>
  <si>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</si>
  <si>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</si>
  <si>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</si>
  <si>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</si>
  <si>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</si>
  <si>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</si>
  <si>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</si>
  <si>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</si>
  <si>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</si>
  <si>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</si>
  <si>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</si>
  <si>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</si>
  <si>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</si>
  <si>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</si>
  <si>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</si>
  <si>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</si>
  <si>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</si>
  <si>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</si>
  <si>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</si>
  <si>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</si>
  <si>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</si>
  <si>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</si>
  <si>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</si>
  <si>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</si>
  <si>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</si>
  <si>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</si>
  <si>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</si>
  <si>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</si>
  <si>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</si>
  <si>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</si>
  <si>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</si>
  <si>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</si>
  <si>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</si>
  <si>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</si>
  <si>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</si>
  <si>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</si>
  <si>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</si>
  <si>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</si>
  <si>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</si>
  <si>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</si>
  <si>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</si>
  <si>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</si>
  <si>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</si>
  <si>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</si>
  <si>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</si>
  <si>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</si>
  <si>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</si>
  <si>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</si>
  <si>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</si>
  <si>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</si>
  <si>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</si>
  <si>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</si>
  <si>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</si>
  <si>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</si>
  <si>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</si>
  <si>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</si>
  <si>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</si>
  <si>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</si>
  <si>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</si>
  <si>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</si>
  <si>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</si>
  <si>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</si>
  <si>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</si>
  <si>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</si>
  <si>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</si>
  <si>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</si>
  <si>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</si>
  <si>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</si>
  <si>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</si>
  <si>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</si>
  <si>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</si>
  <si>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</si>
  <si>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</si>
  <si>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</si>
  <si>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</si>
  <si>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</si>
  <si>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</si>
  <si>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</si>
  <si>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</si>
  <si>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</si>
  <si>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</si>
  <si>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</si>
  <si>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</si>
  <si>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</si>
  <si>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</si>
  <si>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</si>
  <si>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</si>
  <si>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</si>
  <si>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</si>
  <si>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</si>
  <si>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</si>
  <si>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</si>
  <si>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</si>
  <si>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</si>
  <si>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</si>
  <si>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</si>
  <si>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</si>
  <si>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</si>
  <si>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</si>
  <si>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</si>
  <si>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</si>
  <si>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</si>
  <si>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</si>
  <si>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</si>
  <si>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</si>
  <si>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</si>
  <si>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</si>
  <si>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</si>
  <si>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</si>
  <si>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</si>
  <si>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</si>
  <si>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</si>
  <si>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</si>
  <si>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</si>
  <si>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</si>
  <si>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</si>
  <si>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</si>
  <si>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</si>
  <si>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</si>
  <si>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</si>
  <si>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</si>
  <si>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</si>
  <si>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</si>
  <si>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</si>
  <si>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</si>
  <si>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</si>
  <si>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</si>
  <si>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</si>
  <si>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</si>
  <si>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</si>
  <si>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</si>
  <si>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</si>
  <si>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</si>
  <si>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</si>
  <si>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</si>
  <si>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</si>
  <si>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</si>
  <si>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</si>
  <si>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</si>
  <si>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</si>
  <si>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</si>
  <si>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</si>
  <si>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</si>
  <si>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</si>
  <si>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</si>
  <si>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</si>
  <si>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</si>
  <si>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</si>
  <si>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</si>
  <si>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</si>
  <si>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</si>
  <si>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</si>
  <si>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</si>
  <si>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</si>
  <si>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</si>
  <si>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</si>
  <si>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</si>
  <si>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</si>
  <si>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</si>
  <si>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</si>
  <si>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</si>
  <si>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</si>
  <si>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</si>
  <si>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</si>
  <si>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</si>
  <si>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</si>
  <si>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</si>
  <si>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</si>
  <si>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</si>
  <si>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</si>
  <si>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</si>
  <si>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</si>
  <si>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</si>
  <si>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</si>
  <si>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</si>
  <si>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</si>
  <si>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</si>
  <si>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</si>
  <si>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</si>
  <si>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</si>
  <si>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</si>
  <si>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</si>
  <si>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</si>
  <si>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</si>
  <si>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</si>
  <si>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</si>
  <si>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</si>
  <si>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</si>
  <si>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</si>
  <si>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</si>
  <si>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</si>
  <si>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</si>
  <si>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</si>
  <si>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</si>
  <si>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</si>
  <si>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</si>
  <si>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</si>
  <si>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</si>
  <si>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</si>
  <si>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</si>
  <si>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</si>
  <si>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</si>
  <si>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</si>
  <si>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</si>
  <si>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</si>
  <si>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</si>
  <si>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</si>
  <si>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</si>
  <si>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</si>
  <si>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</si>
  <si>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</si>
  <si>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</si>
  <si>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</si>
  <si>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</si>
  <si>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</si>
  <si>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</si>
  <si>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</si>
  <si>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</si>
  <si>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</si>
  <si>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</si>
  <si>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</si>
  <si>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</si>
  <si>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</si>
  <si>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</si>
  <si>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</si>
  <si>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</si>
  <si>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</si>
  <si>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</si>
  <si>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</si>
  <si>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</si>
  <si>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</si>
  <si>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</si>
  <si>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</si>
  <si>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</si>
  <si>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</si>
  <si>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</si>
  <si>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</si>
  <si>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</si>
  <si>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</si>
  <si>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</si>
  <si>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</si>
  <si>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</si>
  <si>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</si>
  <si>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</si>
  <si>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</si>
  <si>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</si>
  <si>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</si>
  <si>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</si>
  <si>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</si>
  <si>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</si>
  <si>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</si>
  <si>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</si>
  <si>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</si>
  <si>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</si>
  <si>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</si>
  <si>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</si>
  <si>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</si>
  <si>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</si>
  <si>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</si>
  <si>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</si>
  <si>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</si>
  <si>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</si>
  <si>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</si>
  <si>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</si>
  <si>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</si>
  <si>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</si>
  <si>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</si>
  <si>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</si>
  <si>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</si>
  <si>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</si>
  <si>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</si>
  <si>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</si>
  <si>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</si>
  <si>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</si>
  <si>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</si>
  <si>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</si>
  <si>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</si>
  <si>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</si>
  <si>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</si>
  <si>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</si>
  <si>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</si>
  <si>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</si>
  <si>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</si>
  <si>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</si>
  <si>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</si>
  <si>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</si>
  <si>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</si>
  <si>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</si>
  <si>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</si>
  <si>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</si>
  <si>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</si>
  <si>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</si>
  <si>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</si>
  <si>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</si>
  <si>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</si>
  <si>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</si>
  <si>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</si>
  <si>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</si>
  <si>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</si>
  <si>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</si>
  <si>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</si>
  <si>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</si>
  <si>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</si>
  <si>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</si>
  <si>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</si>
  <si>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</si>
  <si>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</si>
  <si>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</si>
  <si>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</si>
  <si>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</si>
  <si>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</si>
  <si>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</si>
  <si>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</si>
  <si>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</si>
  <si>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</si>
  <si>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</si>
  <si>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</si>
  <si>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</si>
  <si>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</si>
  <si>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</si>
  <si>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</si>
  <si>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</si>
  <si>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</si>
  <si>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</si>
  <si>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</si>
  <si>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</si>
  <si>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</si>
  <si>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</si>
  <si>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</si>
  <si>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</si>
  <si>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</si>
  <si>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</si>
  <si>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</si>
  <si>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</si>
  <si>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</si>
  <si>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</si>
  <si>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</si>
  <si>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</si>
  <si>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</si>
  <si>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</si>
  <si>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</si>
  <si>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</si>
  <si>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</si>
  <si>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</si>
  <si>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</si>
  <si>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</si>
  <si>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</si>
  <si>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</si>
  <si>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</si>
  <si>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</si>
  <si>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</si>
  <si>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</si>
  <si>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</si>
  <si>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</si>
  <si>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</si>
  <si>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</si>
  <si>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</si>
  <si>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</si>
  <si>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</si>
  <si>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</si>
  <si>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</si>
  <si>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</si>
  <si>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</si>
  <si>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</si>
  <si>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</si>
  <si>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</si>
  <si>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</si>
  <si>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</si>
  <si>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</si>
  <si>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</si>
  <si>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</si>
  <si>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</si>
  <si>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</si>
  <si>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</si>
  <si>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</si>
  <si>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</si>
  <si>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</si>
  <si>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</si>
  <si>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</si>
  <si>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</si>
  <si>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</si>
  <si>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</si>
  <si>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</si>
  <si>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</si>
  <si>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</si>
  <si>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</si>
  <si>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</si>
  <si>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</si>
  <si>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</si>
  <si>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</si>
  <si>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</si>
  <si>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</si>
  <si>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</si>
  <si>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</si>
  <si>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</si>
  <si>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</si>
  <si>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</si>
  <si>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</si>
  <si>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</si>
  <si>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</si>
  <si>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</si>
  <si>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</si>
  <si>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</si>
  <si>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</si>
  <si>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</si>
  <si>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</si>
  <si>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</si>
  <si>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</si>
  <si>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</si>
  <si>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</si>
  <si>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</si>
  <si>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</si>
  <si>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</si>
  <si>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</si>
  <si>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</si>
  <si>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</si>
  <si>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</si>
  <si>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</si>
  <si>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</si>
  <si>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</si>
  <si>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</si>
  <si>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</si>
  <si>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</si>
  <si>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</si>
  <si>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</si>
  <si>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</si>
  <si>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</si>
  <si>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</si>
  <si>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</si>
  <si>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</si>
  <si>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</si>
  <si>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</si>
  <si>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</si>
  <si>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</si>
  <si>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</si>
  <si>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</si>
  <si>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</si>
  <si>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</si>
  <si>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</si>
  <si>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</si>
  <si>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</si>
  <si>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</si>
  <si>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</si>
  <si>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</si>
  <si>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</si>
  <si>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</si>
  <si>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</si>
  <si>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</si>
  <si>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</si>
  <si>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</si>
  <si>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</si>
  <si>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</si>
  <si>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</si>
  <si>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</si>
  <si>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</si>
  <si>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</si>
  <si>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</si>
  <si>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</si>
  <si>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</si>
  <si>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</si>
  <si>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</si>
  <si>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</si>
  <si>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</si>
  <si>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</si>
  <si>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</si>
  <si>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</si>
  <si>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</si>
  <si>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</si>
  <si>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</si>
  <si>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</si>
  <si>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</si>
  <si>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</si>
  <si>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</si>
  <si>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</si>
  <si>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</si>
  <si>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</si>
  <si>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</si>
  <si>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</si>
  <si>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</si>
  <si>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</si>
  <si>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</si>
  <si>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</si>
  <si>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</si>
  <si>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</si>
  <si>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</si>
  <si>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</si>
  <si>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</si>
  <si>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</si>
  <si>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</si>
  <si>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</si>
  <si>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</si>
  <si>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</si>
  <si>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</si>
  <si>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</si>
  <si>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</si>
  <si>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</si>
  <si>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</si>
  <si>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</si>
  <si>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</si>
  <si>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</si>
  <si>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</si>
  <si>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</si>
  <si>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</si>
  <si>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</si>
  <si>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</si>
  <si>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</si>
  <si>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</si>
  <si>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</si>
  <si>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</si>
  <si>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</si>
  <si>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</si>
  <si>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</si>
  <si>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</si>
  <si>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</si>
  <si>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</si>
  <si>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</si>
  <si>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</si>
  <si>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</si>
  <si>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</si>
  <si>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</si>
  <si>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</si>
  <si>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</si>
  <si>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</si>
  <si>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</si>
  <si>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</si>
  <si>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</si>
  <si>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</si>
  <si>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</si>
  <si>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</si>
  <si>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</si>
  <si>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</si>
  <si>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</si>
  <si>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</si>
  <si>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</si>
  <si>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</si>
  <si>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</si>
  <si>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</si>
  <si>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</si>
  <si>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</si>
  <si>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</si>
  <si>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</si>
  <si>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</si>
  <si>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</si>
  <si>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</si>
  <si>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</si>
  <si>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</si>
  <si>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</si>
  <si>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</si>
  <si>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</si>
  <si>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</si>
  <si>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</si>
  <si>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</si>
  <si>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</si>
  <si>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</si>
  <si>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</si>
  <si>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</si>
  <si>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</si>
  <si>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</si>
  <si>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</si>
  <si>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</si>
  <si>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</si>
  <si>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</si>
  <si>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</si>
  <si>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</si>
  <si>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</si>
  <si>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</si>
  <si>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</si>
  <si>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</si>
  <si>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</si>
  <si>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</si>
  <si>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</si>
  <si>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</si>
  <si>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</si>
  <si>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</si>
  <si>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</si>
  <si>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</si>
  <si>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</si>
  <si>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</si>
  <si>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</si>
  <si>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</si>
  <si>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</si>
  <si>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</si>
  <si>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</si>
  <si>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</si>
  <si>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</si>
  <si>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</si>
  <si>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</si>
  <si>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</si>
  <si>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</si>
  <si>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</si>
  <si>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</si>
  <si>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</si>
  <si>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</si>
  <si>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</si>
  <si>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</si>
  <si>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</si>
  <si>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</si>
  <si>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</si>
  <si>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</si>
  <si>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</si>
  <si>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</si>
  <si>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</si>
  <si>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</si>
  <si>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</si>
  <si>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</si>
  <si>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</si>
  <si>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</si>
  <si>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</si>
  <si>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</si>
  <si>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</si>
  <si>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</si>
  <si>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</si>
  <si>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</si>
  <si>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</si>
  <si>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</si>
  <si>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</si>
  <si>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</si>
  <si>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</si>
  <si>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</si>
  <si>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</si>
  <si>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</si>
  <si>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</si>
  <si>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</si>
  <si>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</si>
  <si>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</si>
  <si>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</si>
  <si>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</si>
  <si>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</si>
  <si>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</si>
  <si>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</si>
  <si>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</si>
  <si>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</si>
  <si>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</si>
  <si>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</si>
  <si>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</si>
  <si>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</si>
  <si>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</si>
  <si>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</si>
  <si>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</si>
  <si>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</si>
  <si>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</si>
  <si>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</si>
  <si>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</si>
  <si>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</si>
  <si>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</si>
  <si>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</si>
  <si>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</si>
  <si>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</si>
  <si>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</si>
  <si>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</si>
  <si>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</si>
  <si>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</si>
  <si>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</si>
  <si>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</si>
  <si>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</si>
  <si>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</si>
  <si>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</si>
  <si>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</si>
  <si>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</si>
  <si>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</si>
  <si>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</si>
  <si>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</si>
  <si>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</si>
  <si>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</si>
  <si>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</si>
  <si>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</si>
  <si>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</si>
  <si>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</si>
  <si>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</si>
  <si>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</si>
  <si>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</si>
  <si>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</si>
  <si>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</si>
  <si>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</si>
  <si>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</si>
  <si>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</si>
  <si>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</si>
  <si>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</si>
  <si>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</si>
  <si>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</si>
  <si>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</si>
  <si>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</si>
  <si>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</si>
  <si>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</si>
  <si>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</si>
  <si>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</si>
  <si>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</si>
  <si>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</si>
  <si>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</si>
  <si>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</si>
  <si>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</si>
  <si>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</si>
  <si>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</si>
  <si>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</si>
  <si>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</si>
  <si>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</si>
  <si>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</si>
  <si>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</si>
  <si>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</si>
  <si>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</si>
  <si>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</si>
  <si>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</si>
  <si>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</si>
  <si>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</si>
  <si>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</si>
  <si>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</si>
  <si>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</si>
  <si>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</si>
  <si>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</si>
  <si>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</si>
  <si>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</si>
  <si>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</si>
  <si>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</si>
  <si>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</si>
  <si>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</si>
  <si>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</si>
  <si>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</si>
  <si>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</si>
  <si>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</si>
  <si>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</si>
  <si>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</si>
  <si>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</si>
  <si>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</si>
  <si>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</si>
  <si>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</si>
  <si>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</si>
  <si>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</si>
  <si>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</si>
  <si>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</si>
  <si>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</si>
  <si>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</si>
  <si>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</si>
  <si>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</si>
  <si>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</si>
  <si>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</si>
  <si>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</si>
  <si>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</si>
  <si>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</si>
  <si>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</si>
  <si>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</si>
  <si>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</si>
  <si>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</si>
  <si>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</si>
  <si>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</si>
  <si>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</si>
  <si>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</si>
  <si>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</si>
  <si>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</si>
  <si>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</si>
  <si>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</si>
  <si>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</si>
  <si>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</si>
  <si>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</si>
  <si>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</si>
  <si>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</si>
  <si>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</si>
  <si>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</si>
  <si>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</si>
  <si>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</si>
  <si>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</si>
  <si>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</si>
  <si>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</si>
  <si>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</si>
  <si>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</si>
  <si>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</si>
  <si>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</si>
  <si>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</si>
  <si>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</si>
  <si>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</si>
  <si>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</si>
  <si>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</si>
  <si>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</si>
  <si>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</si>
  <si>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</si>
  <si>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</si>
  <si>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</si>
  <si>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</si>
  <si>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</si>
  <si>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</si>
  <si>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</si>
  <si>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</si>
  <si>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</si>
  <si>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</si>
  <si>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</si>
  <si>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</si>
  <si>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</si>
  <si>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</si>
  <si>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</si>
  <si>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</si>
  <si>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</si>
  <si>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</si>
  <si>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</si>
  <si>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</si>
  <si>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</si>
  <si>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</si>
  <si>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</si>
  <si>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</si>
  <si>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</si>
  <si>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</si>
  <si>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</si>
  <si>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</si>
  <si>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</si>
  <si>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</si>
  <si>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</si>
  <si>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</si>
  <si>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</si>
  <si>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</si>
  <si>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</si>
  <si>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</si>
  <si>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</si>
  <si>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</si>
  <si>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</si>
  <si>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</si>
  <si>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</si>
  <si>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</si>
  <si>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</si>
  <si>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</si>
  <si>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</si>
  <si>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</si>
  <si>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</si>
  <si>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</si>
  <si>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</si>
  <si>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</si>
  <si>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</si>
  <si>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</si>
  <si>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</si>
  <si>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</si>
  <si>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</si>
  <si>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</si>
  <si>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</si>
  <si>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</si>
  <si>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</si>
  <si>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</si>
  <si>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</si>
  <si>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</si>
  <si>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</si>
  <si>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</si>
  <si>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</si>
  <si>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</si>
  <si>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</si>
  <si>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</si>
  <si>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</si>
  <si>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</si>
  <si>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</si>
  <si>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</si>
  <si>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</si>
  <si>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</si>
  <si>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</si>
  <si>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</si>
  <si>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</si>
  <si>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</si>
  <si>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</si>
  <si>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</si>
  <si>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</si>
  <si>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</si>
  <si>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</si>
  <si>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</si>
  <si>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</si>
  <si>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</si>
  <si>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</si>
  <si>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</si>
  <si>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</si>
  <si>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</si>
  <si>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</si>
  <si>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</si>
  <si>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</si>
  <si>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</si>
  <si>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</si>
  <si>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</si>
  <si>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</si>
  <si>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</si>
  <si>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</si>
  <si>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</si>
  <si>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</si>
  <si>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</si>
  <si>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</si>
  <si>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</si>
  <si>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</si>
  <si>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</si>
  <si>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</si>
  <si>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</si>
  <si>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</si>
  <si>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</si>
  <si>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</si>
  <si>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</si>
  <si>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</si>
  <si>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</si>
  <si>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</si>
  <si>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</si>
  <si>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</si>
  <si>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</si>
  <si>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</si>
  <si>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</si>
  <si>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</si>
  <si>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</si>
  <si>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</si>
  <si>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</si>
  <si>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</si>
  <si>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</si>
  <si>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</si>
  <si>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</si>
  <si>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</si>
  <si>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</si>
  <si>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</si>
  <si>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</si>
  <si>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</si>
  <si>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</si>
  <si>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</si>
  <si>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</si>
  <si>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</si>
  <si>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</si>
  <si>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</si>
  <si>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</si>
  <si>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</si>
  <si>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</si>
  <si>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</si>
  <si>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</si>
  <si>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</si>
  <si>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</si>
  <si>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</si>
  <si>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</si>
  <si>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</si>
  <si>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</si>
  <si>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</si>
  <si>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</si>
  <si>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</si>
  <si>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</si>
  <si>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</si>
  <si>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</si>
  <si>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</si>
  <si>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</si>
  <si>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</si>
  <si>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</si>
  <si>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</si>
  <si>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</si>
  <si>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</si>
  <si>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</si>
  <si>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</si>
  <si>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</si>
  <si>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</si>
  <si>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</si>
  <si>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</si>
  <si>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</si>
  <si>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</si>
  <si>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</si>
  <si>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</si>
  <si>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</si>
  <si>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</si>
  <si>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</si>
  <si>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</si>
  <si>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</si>
  <si>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</si>
  <si>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</si>
  <si>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</si>
  <si>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</si>
  <si>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</si>
  <si>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</si>
  <si>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</si>
  <si>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</si>
  <si>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</si>
  <si>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</si>
  <si>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</si>
  <si>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</si>
  <si>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</si>
  <si>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</si>
  <si>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</si>
  <si>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</si>
  <si>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</si>
  <si>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</si>
  <si>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</si>
  <si>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</si>
  <si>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</si>
  <si>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</si>
  <si>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</si>
  <si>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</si>
  <si>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</si>
  <si>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</si>
  <si>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</si>
  <si>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</si>
  <si>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</si>
  <si>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</si>
  <si>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</si>
  <si>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</si>
  <si>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</si>
  <si>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</si>
  <si>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</si>
  <si>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</si>
  <si>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</si>
  <si>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</si>
  <si>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</si>
  <si>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</si>
  <si>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</si>
  <si>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</si>
  <si>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</si>
  <si>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</si>
  <si>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</si>
  <si>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</si>
  <si>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</si>
  <si>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</si>
  <si>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</si>
  <si>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</si>
  <si>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</si>
  <si>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</si>
  <si>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</si>
  <si>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</si>
  <si>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</si>
  <si>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</si>
  <si>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</si>
  <si>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</si>
  <si>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</si>
  <si>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</si>
  <si>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</si>
  <si>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</si>
  <si>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</si>
  <si>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</si>
  <si>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</si>
  <si>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</si>
  <si>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</si>
  <si>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</si>
  <si>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</si>
  <si>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</si>
  <si>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</si>
  <si>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</si>
  <si>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</si>
  <si>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</si>
  <si>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</si>
  <si>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</si>
  <si>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</si>
  <si>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</si>
  <si>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</si>
  <si>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</si>
  <si>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</si>
  <si>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</si>
  <si>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</si>
  <si>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</si>
  <si>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</si>
  <si>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</si>
  <si>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</si>
  <si>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</si>
  <si>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</si>
  <si>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</si>
  <si>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</si>
  <si>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</si>
  <si>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</si>
  <si>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</si>
  <si>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</si>
  <si>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</si>
  <si>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</si>
  <si>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</si>
  <si>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</si>
  <si>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</si>
  <si>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</si>
  <si>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</si>
  <si>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</si>
  <si>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</si>
  <si>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</si>
  <si>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</si>
  <si>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</si>
  <si>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</si>
  <si>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</si>
  <si>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</si>
  <si>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</si>
  <si>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</si>
  <si>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</si>
  <si>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</si>
  <si>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</si>
  <si>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</si>
  <si>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</si>
  <si>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</si>
  <si>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</si>
  <si>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</si>
  <si>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</si>
  <si>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</si>
  <si>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</si>
  <si>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</si>
  <si>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</si>
  <si>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</si>
  <si>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</si>
  <si>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</si>
  <si>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</si>
  <si>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</si>
  <si>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</si>
  <si>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</si>
  <si>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</si>
  <si>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</si>
  <si>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</si>
  <si>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</si>
  <si>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</si>
  <si>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</si>
  <si>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</si>
  <si>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</si>
  <si>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</si>
  <si>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</si>
  <si>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</si>
  <si>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</si>
  <si>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</si>
  <si>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</si>
  <si>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</si>
  <si>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</si>
  <si>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</si>
  <si>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</si>
  <si>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</si>
  <si>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</si>
  <si>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</si>
  <si>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</si>
  <si>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</si>
  <si>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</si>
  <si>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</si>
  <si>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</si>
  <si>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</si>
  <si>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</si>
  <si>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</si>
  <si>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</si>
  <si>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</si>
  <si>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</si>
  <si>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</si>
  <si>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</si>
  <si>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</si>
  <si>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</si>
  <si>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</si>
  <si>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</si>
  <si>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</si>
  <si>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</si>
  <si>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</si>
  <si>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</si>
  <si>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</si>
  <si>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</si>
  <si>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</si>
  <si>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</si>
  <si>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</si>
  <si>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</si>
  <si>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</si>
  <si>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</si>
  <si>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</si>
  <si>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</si>
  <si>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</si>
  <si>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</si>
  <si>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</si>
  <si>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</si>
  <si>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</si>
  <si>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</si>
  <si>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</si>
  <si>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</si>
  <si>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</si>
  <si>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</si>
  <si>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</si>
  <si>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</si>
  <si>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</si>
  <si>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</si>
  <si>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</si>
  <si>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</si>
  <si>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</si>
  <si>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</si>
  <si>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</si>
  <si>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</si>
  <si>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</si>
  <si>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</si>
  <si>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</si>
  <si>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</si>
  <si>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</si>
  <si>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</si>
  <si>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</si>
  <si>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</si>
  <si>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</si>
  <si>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</si>
  <si>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</si>
  <si>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</si>
  <si>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</si>
  <si>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</si>
  <si>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</si>
  <si>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</si>
  <si>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</si>
  <si>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</si>
  <si>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</si>
  <si>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</si>
  <si>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</si>
  <si>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</si>
  <si>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</si>
  <si>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</si>
  <si>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</si>
  <si>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</si>
  <si>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</si>
  <si>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</si>
  <si>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</si>
  <si>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</si>
  <si>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</si>
  <si>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</si>
  <si>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</si>
  <si>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</si>
  <si>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</si>
  <si>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</si>
  <si>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</si>
  <si>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</si>
  <si>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</si>
  <si>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</si>
  <si>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</si>
  <si>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</si>
  <si>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</si>
  <si>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</si>
  <si>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</si>
  <si>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</si>
  <si>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</si>
  <si>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</si>
  <si>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</si>
  <si>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</si>
  <si>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</si>
  <si>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</si>
  <si>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</si>
  <si>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</si>
  <si>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</si>
  <si>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</si>
  <si>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</si>
  <si>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</si>
  <si>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</si>
  <si>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</si>
  <si>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</si>
  <si>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</si>
  <si>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</si>
  <si>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</si>
  <si>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</si>
  <si>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</si>
  <si>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</si>
  <si>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</si>
  <si>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</si>
  <si>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</si>
  <si>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</si>
  <si>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</si>
  <si>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</si>
  <si>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</si>
  <si>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</si>
  <si>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</si>
  <si>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</si>
  <si>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</si>
  <si>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</si>
  <si>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</si>
  <si>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</si>
  <si>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</si>
  <si>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</si>
  <si>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</si>
  <si>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</si>
  <si>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</si>
  <si>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</si>
  <si>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</si>
  <si>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</si>
  <si>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</si>
  <si>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</si>
  <si>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</si>
  <si>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</si>
  <si>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</si>
  <si>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</si>
  <si>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</si>
  <si>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</si>
  <si>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</si>
  <si>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</si>
  <si>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</si>
  <si>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</si>
  <si>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</si>
  <si>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</si>
  <si>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</si>
  <si>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</si>
  <si>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</si>
  <si>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</si>
  <si>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</si>
  <si>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</si>
  <si>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</si>
  <si>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</si>
  <si>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</si>
  <si>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</si>
  <si>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</si>
  <si>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</si>
  <si>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</si>
  <si>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</si>
  <si>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</si>
  <si>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</si>
  <si>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</si>
  <si>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</si>
  <si>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</si>
  <si>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</si>
  <si>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</si>
  <si>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</si>
  <si>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</si>
  <si>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</si>
  <si>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</si>
  <si>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</si>
  <si>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</si>
  <si>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</si>
  <si>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</si>
  <si>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</si>
  <si>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</si>
  <si>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</si>
  <si>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</si>
  <si>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</si>
  <si>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</si>
  <si>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</si>
  <si>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</si>
  <si>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</si>
  <si>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</si>
  <si>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</si>
  <si>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</si>
  <si>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</si>
  <si>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</si>
  <si>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</si>
  <si>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</si>
  <si>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</si>
  <si>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</si>
  <si>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</si>
  <si>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</si>
  <si>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</si>
  <si>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</si>
  <si>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</si>
  <si>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</si>
  <si>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</si>
  <si>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</si>
  <si>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</si>
  <si>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</si>
  <si>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</si>
  <si>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</si>
  <si>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</si>
  <si>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</si>
  <si>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</si>
  <si>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</si>
  <si>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</si>
  <si>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</si>
  <si>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</si>
  <si>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</si>
  <si>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</si>
  <si>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</si>
  <si>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</si>
  <si>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</si>
  <si>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</si>
  <si>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</si>
  <si>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</si>
  <si>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</si>
  <si>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</si>
  <si>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</si>
  <si>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</si>
  <si>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</si>
  <si>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</si>
  <si>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</si>
  <si>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</si>
  <si>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</si>
  <si>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</si>
  <si>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</si>
  <si>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</si>
  <si>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</si>
  <si>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</si>
  <si>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</si>
  <si>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</si>
  <si>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</si>
  <si>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</si>
  <si>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</si>
  <si>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</si>
  <si>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</si>
  <si>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</si>
  <si>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</si>
  <si>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</si>
  <si>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</si>
  <si>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</si>
  <si>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</si>
  <si>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</si>
  <si>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</si>
  <si>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</si>
  <si>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</si>
  <si>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</si>
  <si>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</si>
  <si>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</si>
  <si>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</si>
  <si>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</si>
  <si>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</si>
  <si>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</si>
  <si>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</si>
  <si>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</si>
  <si>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</si>
  <si>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</si>
  <si>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</si>
  <si>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</si>
  <si>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</si>
  <si>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</si>
  <si>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</si>
  <si>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</si>
  <si>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</si>
  <si>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</si>
  <si>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</si>
  <si>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</si>
  <si>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</si>
  <si>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</si>
  <si>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</si>
  <si>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</si>
  <si>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</si>
  <si>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</si>
  <si>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</si>
  <si>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</si>
  <si>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</si>
  <si>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</si>
  <si>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</si>
  <si>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</si>
  <si>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</si>
  <si>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</si>
  <si>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</si>
  <si>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</si>
  <si>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</si>
  <si>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</si>
  <si>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</si>
  <si>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</si>
  <si>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</si>
  <si>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</si>
  <si>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</si>
  <si>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</si>
  <si>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</si>
  <si>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</si>
  <si>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</si>
  <si>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</si>
  <si>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</si>
  <si>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</si>
  <si>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</si>
  <si>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</si>
  <si>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</si>
  <si>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</si>
  <si>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</si>
  <si>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</si>
  <si>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</si>
  <si>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</si>
  <si>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</si>
  <si>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</si>
  <si>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</si>
  <si>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</si>
  <si>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</si>
  <si>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</si>
  <si>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</si>
  <si>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</si>
  <si>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</si>
  <si>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</si>
  <si>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</si>
  <si>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</si>
  <si>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</si>
  <si>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</si>
  <si>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</si>
  <si>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</si>
  <si>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</si>
  <si>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</si>
  <si>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</si>
  <si>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</si>
  <si>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</si>
  <si>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</si>
  <si>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</si>
  <si>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</si>
  <si>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</si>
  <si>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</si>
  <si>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</si>
  <si>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</si>
  <si>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</si>
  <si>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</si>
  <si>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</si>
  <si>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</si>
  <si>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</si>
  <si>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</si>
  <si>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</si>
  <si>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</si>
  <si>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</si>
  <si>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</si>
  <si>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</si>
  <si>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</si>
  <si>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</si>
  <si>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</si>
  <si>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</si>
  <si>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</si>
  <si>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</si>
  <si>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</si>
  <si>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</si>
  <si>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</si>
  <si>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</si>
  <si>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</si>
  <si>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</si>
  <si>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</si>
  <si>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</si>
  <si>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</si>
  <si>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</si>
  <si>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</si>
  <si>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</si>
  <si>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</si>
  <si>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</si>
  <si>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</si>
  <si>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</si>
  <si>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</si>
  <si>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</si>
  <si>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</si>
  <si>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</si>
  <si>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</si>
  <si>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</si>
  <si>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</si>
  <si>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</si>
  <si>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</si>
  <si>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</si>
  <si>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</si>
  <si>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</si>
  <si>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</si>
  <si>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</si>
  <si>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</si>
  <si>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</si>
  <si>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</si>
  <si>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</si>
  <si>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</si>
  <si>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</si>
  <si>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</si>
  <si>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</si>
  <si>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</si>
  <si>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</si>
  <si>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</si>
  <si>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</si>
  <si>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</si>
  <si>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</si>
  <si>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</si>
  <si>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</si>
  <si>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</si>
  <si>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</si>
  <si>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</si>
  <si>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</si>
  <si>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</si>
  <si>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</si>
  <si>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</si>
  <si>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</si>
  <si>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</si>
  <si>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</si>
  <si>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</si>
  <si>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</si>
  <si>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</si>
  <si>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</si>
  <si>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</si>
  <si>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</si>
  <si>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</si>
  <si>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</si>
  <si>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</si>
  <si>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</si>
  <si>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</si>
  <si>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</si>
  <si>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</si>
  <si>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</si>
  <si>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</si>
  <si>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</si>
  <si>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</si>
  <si>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</si>
  <si>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</si>
  <si>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</si>
  <si>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</si>
  <si>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</si>
  <si>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</si>
  <si>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</si>
  <si>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</si>
  <si>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</si>
  <si>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</si>
  <si>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</si>
  <si>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</si>
  <si>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</si>
  <si>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</si>
  <si>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</si>
  <si>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</si>
  <si>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</si>
  <si>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</si>
  <si>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</si>
  <si>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</si>
  <si>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</si>
  <si>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</si>
  <si>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</si>
  <si>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</si>
  <si>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</si>
  <si>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</si>
  <si>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</si>
  <si>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</si>
  <si>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</si>
  <si>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</si>
  <si>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</si>
  <si>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</si>
  <si>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</si>
  <si>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</si>
  <si>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</si>
  <si>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</si>
  <si>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</si>
  <si>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</si>
  <si>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</si>
  <si>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</si>
  <si>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</si>
  <si>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</si>
  <si>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</si>
  <si>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</si>
  <si>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</si>
  <si>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</si>
  <si>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</si>
  <si>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</si>
  <si>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</si>
  <si>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</si>
  <si>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</si>
  <si>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</si>
  <si>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</si>
  <si>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</si>
  <si>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</si>
  <si>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</si>
  <si>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</si>
  <si>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</si>
  <si>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</si>
  <si>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</si>
  <si>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</si>
  <si>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</si>
  <si>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</si>
  <si>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</si>
  <si>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</si>
  <si>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</si>
  <si>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</si>
  <si>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</si>
  <si>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</si>
  <si>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</si>
  <si>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</si>
  <si>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</si>
  <si>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</si>
  <si>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</si>
  <si>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</si>
  <si>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</si>
  <si>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</si>
  <si>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</si>
  <si>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</si>
  <si>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</si>
  <si>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</si>
  <si>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</si>
  <si>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</si>
  <si>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</si>
  <si>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</si>
  <si>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</si>
  <si>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</si>
  <si>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</si>
  <si>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</si>
  <si>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</si>
  <si>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</si>
  <si>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</si>
  <si>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</si>
  <si>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</si>
  <si>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</si>
  <si>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</si>
  <si>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</si>
  <si>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</si>
  <si>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</si>
  <si>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</si>
  <si>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</si>
  <si>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</si>
  <si>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</si>
  <si>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</si>
  <si>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</si>
  <si>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</si>
  <si>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</si>
  <si>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</si>
  <si>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</si>
  <si>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</si>
  <si>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</si>
  <si>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</si>
  <si>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</si>
  <si>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</si>
  <si>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</si>
  <si>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</si>
  <si>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</si>
  <si>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</si>
  <si>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</si>
  <si>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</si>
  <si>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</si>
  <si>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</si>
  <si>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</si>
  <si>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</si>
  <si>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</si>
  <si>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</si>
  <si>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</si>
  <si>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</si>
  <si>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</si>
  <si>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</si>
  <si>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</si>
  <si>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</si>
  <si>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</si>
  <si>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</si>
  <si>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</si>
  <si>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</si>
  <si>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</si>
  <si>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</si>
  <si>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</si>
  <si>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</si>
  <si>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</si>
  <si>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</si>
  <si>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</si>
  <si>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</si>
  <si>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</si>
  <si>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</si>
  <si>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</si>
  <si>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</si>
  <si>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</si>
  <si>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</si>
  <si>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</si>
  <si>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</si>
  <si>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</si>
  <si>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</si>
  <si>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</si>
  <si>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</si>
  <si>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</si>
  <si>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</si>
  <si>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</si>
  <si>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</si>
  <si>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</si>
  <si>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</si>
  <si>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</si>
  <si>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</si>
  <si>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</si>
  <si>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</si>
  <si>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</si>
  <si>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</si>
  <si>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</si>
  <si>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</si>
  <si>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</si>
  <si>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</si>
  <si>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</si>
  <si>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</si>
  <si>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</si>
  <si>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</si>
  <si>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</si>
  <si>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</si>
  <si>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</si>
  <si>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</si>
  <si>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</si>
  <si>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</si>
  <si>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</si>
  <si>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</si>
  <si>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</si>
  <si>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</si>
  <si>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</si>
  <si>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</si>
  <si>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</si>
  <si>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</si>
  <si>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</si>
  <si>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</si>
  <si>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</si>
  <si>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</si>
  <si>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</si>
  <si>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</si>
  <si>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</si>
  <si>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</si>
  <si>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</si>
  <si>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</si>
  <si>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</si>
  <si>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</si>
  <si>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</si>
  <si>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</si>
  <si>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</si>
  <si>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</si>
  <si>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</si>
  <si>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</si>
  <si>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</si>
  <si>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</si>
  <si>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</si>
  <si>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</si>
  <si>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</si>
  <si>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</si>
  <si>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</si>
  <si>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</si>
  <si>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</si>
  <si>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</si>
  <si>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</si>
  <si>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</si>
  <si>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</si>
  <si>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</si>
  <si>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</si>
  <si>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</si>
  <si>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</si>
  <si>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</si>
  <si>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</si>
  <si>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</si>
  <si>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</si>
  <si>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</si>
  <si>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</si>
  <si>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</si>
  <si>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</si>
  <si>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</si>
  <si>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</si>
  <si>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</si>
  <si>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</si>
  <si>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</si>
  <si>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</si>
  <si>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</si>
  <si>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</si>
  <si>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</si>
  <si>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</si>
  <si>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</si>
  <si>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</si>
  <si>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</si>
  <si>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</si>
  <si>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</si>
  <si>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</si>
  <si>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</si>
  <si>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</si>
  <si>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</si>
  <si>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</si>
  <si>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</si>
  <si>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</si>
  <si>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</si>
  <si>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</si>
  <si>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</si>
  <si>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</si>
  <si>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</si>
  <si>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</si>
  <si>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</si>
  <si>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</si>
  <si>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</si>
  <si>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</si>
  <si>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</si>
  <si>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</si>
  <si>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</si>
  <si>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</si>
  <si>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</si>
  <si>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</si>
  <si>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</si>
  <si>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</si>
  <si>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</si>
  <si>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</si>
  <si>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</si>
  <si>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</si>
  <si>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</si>
  <si>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</si>
  <si>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</si>
  <si>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</si>
  <si>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</si>
  <si>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</si>
  <si>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</si>
  <si>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</si>
  <si>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</si>
  <si>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</si>
  <si>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</si>
  <si>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</si>
  <si>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</si>
  <si>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</si>
  <si>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</si>
  <si>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</si>
  <si>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</si>
  <si>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</si>
  <si>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</si>
  <si>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</si>
  <si>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</si>
  <si>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</si>
  <si>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</si>
  <si>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</si>
  <si>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</si>
  <si>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</si>
  <si>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</si>
  <si>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</si>
  <si>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</si>
  <si>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</si>
  <si>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</si>
  <si>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</si>
  <si>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</si>
  <si>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</si>
  <si>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</si>
  <si>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</si>
  <si>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</si>
  <si>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</si>
  <si>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</si>
  <si>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</si>
  <si>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</si>
  <si>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</si>
  <si>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</si>
  <si>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</si>
  <si>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</si>
  <si>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</si>
  <si>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</si>
  <si>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</si>
  <si>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</si>
  <si>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</si>
  <si>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</si>
  <si>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</si>
  <si>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</si>
  <si>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</si>
  <si>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</si>
  <si>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</si>
  <si>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</si>
  <si>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</si>
  <si>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</si>
  <si>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</si>
  <si>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</si>
  <si>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</si>
  <si>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</si>
  <si>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</si>
  <si>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</si>
  <si>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</si>
  <si>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</si>
  <si>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</si>
  <si>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</si>
  <si>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</si>
  <si>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</si>
  <si>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</si>
  <si>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</si>
  <si>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</si>
  <si>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</si>
  <si>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</si>
  <si>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</si>
  <si>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</si>
  <si>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</si>
  <si>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</si>
  <si>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</si>
  <si>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</si>
  <si>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</si>
  <si>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</si>
  <si>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</si>
  <si>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</si>
  <si>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</si>
  <si>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</si>
  <si>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</si>
  <si>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</si>
  <si>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</si>
  <si>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</si>
  <si>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</si>
  <si>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</si>
  <si>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</si>
  <si>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</si>
  <si>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</si>
  <si>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</si>
  <si>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</si>
  <si>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</si>
  <si>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</si>
  <si>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</si>
  <si>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</si>
  <si>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</si>
  <si>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</si>
  <si>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</si>
  <si>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</si>
  <si>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</si>
  <si>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</si>
  <si>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</si>
  <si>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</si>
  <si>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</si>
  <si>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</si>
  <si>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</si>
  <si>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</si>
  <si>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</si>
  <si>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</si>
  <si>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</si>
  <si>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</si>
  <si>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</si>
  <si>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</si>
  <si>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</si>
  <si>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</si>
  <si>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</si>
  <si>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</si>
  <si>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</si>
  <si>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</si>
  <si>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</si>
  <si>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</si>
  <si>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</si>
  <si>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</si>
  <si>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</si>
  <si>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</si>
  <si>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</si>
  <si>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</si>
  <si>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</si>
  <si>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</si>
  <si>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</si>
  <si>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</si>
  <si>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</si>
  <si>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</si>
  <si>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</si>
  <si>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</si>
  <si>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</si>
  <si>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</si>
  <si>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</si>
  <si>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</si>
  <si>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</si>
  <si>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</si>
  <si>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</si>
  <si>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</si>
  <si>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</si>
  <si>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</si>
  <si>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</si>
  <si>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</si>
  <si>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</si>
  <si>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</si>
  <si>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</si>
  <si>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</si>
  <si>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</si>
  <si>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</si>
  <si>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</si>
  <si>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</si>
  <si>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</si>
  <si>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</si>
  <si>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</si>
  <si>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</si>
  <si>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</si>
  <si>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</si>
  <si>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</si>
  <si>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</si>
  <si>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</si>
  <si>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</si>
  <si>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</si>
  <si>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</si>
  <si>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</si>
  <si>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</si>
  <si>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</si>
  <si>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</si>
  <si>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</si>
  <si>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</si>
  <si>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</si>
  <si>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</si>
  <si>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</si>
  <si>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</si>
  <si>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</si>
  <si>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</si>
  <si>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</si>
  <si>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</si>
  <si>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</si>
  <si>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</si>
  <si>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</si>
  <si>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</si>
  <si>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</si>
  <si>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</si>
  <si>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</si>
  <si>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</si>
  <si>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</si>
  <si>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</si>
  <si>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</si>
  <si>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</si>
  <si>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</si>
  <si>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</si>
  <si>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</si>
  <si>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</si>
  <si>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</si>
  <si>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</si>
  <si>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</si>
  <si>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</si>
  <si>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</si>
  <si>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</si>
  <si>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</si>
  <si>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</si>
  <si>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</si>
  <si>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</si>
  <si>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</si>
  <si>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</si>
  <si>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</si>
  <si>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</si>
  <si>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</si>
  <si>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</si>
  <si>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</si>
  <si>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</si>
  <si>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</si>
  <si>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</si>
  <si>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</si>
  <si>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</si>
  <si>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</si>
  <si>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</si>
  <si>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</si>
  <si>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</si>
  <si>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</si>
  <si>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</si>
  <si>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</si>
  <si>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</si>
  <si>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</si>
  <si>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</si>
  <si>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</si>
  <si>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</si>
  <si>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</si>
  <si>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</si>
  <si>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</si>
  <si>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</si>
  <si>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</si>
  <si>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</si>
  <si>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</si>
  <si>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</si>
  <si>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</si>
  <si>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</si>
  <si>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</si>
  <si>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</si>
  <si>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</si>
  <si>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</si>
  <si>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</si>
  <si>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</si>
  <si>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</si>
  <si>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</si>
  <si>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</si>
  <si>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</si>
  <si>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</si>
  <si>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</si>
  <si>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</si>
  <si>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</si>
  <si>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</si>
  <si>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</si>
  <si>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</si>
  <si>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</si>
  <si>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</si>
  <si>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</si>
  <si>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</si>
  <si>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</si>
  <si>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</si>
  <si>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</si>
  <si>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</si>
  <si>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</si>
  <si>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</si>
  <si>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</si>
  <si>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</si>
  <si>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</si>
  <si>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</si>
  <si>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</si>
  <si>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</si>
  <si>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</si>
  <si>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</si>
  <si>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</si>
  <si>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</si>
  <si>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</si>
  <si>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</si>
  <si>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</si>
  <si>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</si>
  <si>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</si>
  <si>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</si>
  <si>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</si>
  <si>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</si>
  <si>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</si>
  <si>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</si>
  <si>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</si>
  <si>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</si>
  <si>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</si>
  <si>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</si>
  <si>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</si>
  <si>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</si>
  <si>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</si>
  <si>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</si>
  <si>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</si>
  <si>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</si>
  <si>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</si>
  <si>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</si>
  <si>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</si>
  <si>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</si>
  <si>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</si>
  <si>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</si>
  <si>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</si>
  <si>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</si>
  <si>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</si>
  <si>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</si>
  <si>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</si>
  <si>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</si>
  <si>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</si>
  <si>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</si>
  <si>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</si>
  <si>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</si>
  <si>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</si>
  <si>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</si>
  <si>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</si>
  <si>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</si>
  <si>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</si>
  <si>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</si>
  <si>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</si>
  <si>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</si>
  <si>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</si>
  <si>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</si>
  <si>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</si>
  <si>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</si>
  <si>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</si>
  <si>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</si>
  <si>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</si>
  <si>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</si>
  <si>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</si>
  <si>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</si>
  <si>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</si>
  <si>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</si>
  <si>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</si>
  <si>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</si>
  <si>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</si>
  <si>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</si>
  <si>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</si>
  <si>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</si>
  <si>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</si>
  <si>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</si>
  <si>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</si>
  <si>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</si>
  <si>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</si>
  <si>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</si>
  <si>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</si>
  <si>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</si>
  <si>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</si>
  <si>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</si>
  <si>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</si>
  <si>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</si>
  <si>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</si>
  <si>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</si>
  <si>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</si>
  <si>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</si>
  <si>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</si>
  <si>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</si>
  <si>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</si>
  <si>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</si>
  <si>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</si>
  <si>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</si>
  <si>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</si>
  <si>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</si>
  <si>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</si>
  <si>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</si>
  <si>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</si>
  <si>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</si>
  <si>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</si>
  <si>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</si>
  <si>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</si>
  <si>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</si>
  <si>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</si>
  <si>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</si>
  <si>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</si>
  <si>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</si>
  <si>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</si>
  <si>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</si>
  <si>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</si>
  <si>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</si>
  <si>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</si>
  <si>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</si>
  <si>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</si>
  <si>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</si>
  <si>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</si>
  <si>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</si>
  <si>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</si>
  <si>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</si>
  <si>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</si>
  <si>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</si>
  <si>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</si>
  <si>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</si>
  <si>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</si>
  <si>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</si>
  <si>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</si>
  <si>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</si>
  <si>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</si>
  <si>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</si>
  <si>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</si>
  <si>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</si>
  <si>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</si>
  <si>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</si>
  <si>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</si>
  <si>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</si>
  <si>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</si>
  <si>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</si>
  <si>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</si>
  <si>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</si>
  <si>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</si>
  <si>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</si>
  <si>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</si>
  <si>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</si>
  <si>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</si>
  <si>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</si>
  <si>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</si>
  <si>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</si>
  <si>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</si>
  <si>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</si>
  <si>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</si>
  <si>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</si>
  <si>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</si>
  <si>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</si>
  <si>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</si>
  <si>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</si>
  <si>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</si>
  <si>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</si>
  <si>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</si>
  <si>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</si>
  <si>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</si>
  <si>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</si>
  <si>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</si>
  <si>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</si>
  <si>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</si>
  <si>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</si>
  <si>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</si>
  <si>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</si>
  <si>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</si>
  <si>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</si>
  <si>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</si>
  <si>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</si>
  <si>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</si>
  <si>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</si>
  <si>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</si>
  <si>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</si>
  <si>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</si>
  <si>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</si>
  <si>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</si>
  <si>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</si>
  <si>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</si>
  <si>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</si>
  <si>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</si>
  <si>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</si>
  <si>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</si>
  <si>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</si>
  <si>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</si>
  <si>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</si>
  <si>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</si>
  <si>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</si>
  <si>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</si>
  <si>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</si>
  <si>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</si>
  <si>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</si>
  <si>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</si>
  <si>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</si>
  <si>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</si>
  <si>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</si>
  <si>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</si>
  <si>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</si>
  <si>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</si>
  <si>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</si>
  <si>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</si>
  <si>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</si>
  <si>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</si>
  <si>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</si>
  <si>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</si>
  <si>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</si>
  <si>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</si>
  <si>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</si>
  <si>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</si>
  <si>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</si>
  <si>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</si>
  <si>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</si>
  <si>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</si>
  <si>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</si>
  <si>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</si>
  <si>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</si>
  <si>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</si>
  <si>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</si>
  <si>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</si>
  <si>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</si>
  <si>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</si>
  <si>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</si>
  <si>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</si>
  <si>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</si>
  <si>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</si>
  <si>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</si>
  <si>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</si>
  <si>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</si>
  <si>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</si>
  <si>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</si>
  <si>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</si>
  <si>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</si>
  <si>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</si>
  <si>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</si>
  <si>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</si>
  <si>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</si>
  <si>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</si>
  <si>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</si>
  <si>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</si>
  <si>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</si>
  <si>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</si>
  <si>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</si>
  <si>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</si>
  <si>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</si>
  <si>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</si>
  <si>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</si>
  <si>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</si>
  <si>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</si>
  <si>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</si>
  <si>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</si>
  <si>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</si>
  <si>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</si>
  <si>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</si>
  <si>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</si>
  <si>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</si>
  <si>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</si>
  <si>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</si>
  <si>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</si>
  <si>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</si>
  <si>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</si>
  <si>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</si>
  <si>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</si>
  <si>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</si>
  <si>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</si>
  <si>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</si>
  <si>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</si>
  <si>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</si>
  <si>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</si>
  <si>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</si>
  <si>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</si>
  <si>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</si>
  <si>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</si>
  <si>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</si>
  <si>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</si>
  <si>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</si>
  <si>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</si>
  <si>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</si>
  <si>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</si>
  <si>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</si>
  <si>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</si>
  <si>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</si>
  <si>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</si>
  <si>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</si>
  <si>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</si>
  <si>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</si>
  <si>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</si>
  <si>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</si>
  <si>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</si>
  <si>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</si>
  <si>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</si>
  <si>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</si>
  <si>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</si>
  <si>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</si>
  <si>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</si>
  <si>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</si>
  <si>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</si>
  <si>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</si>
  <si>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</si>
  <si>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</si>
  <si>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</si>
  <si>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</si>
  <si>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</si>
  <si>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</si>
  <si>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</si>
  <si>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</si>
  <si>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</si>
  <si>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</si>
  <si>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</si>
  <si>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</si>
  <si>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</si>
  <si>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</si>
  <si>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</si>
  <si>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</si>
  <si>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</si>
  <si>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</si>
  <si>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</si>
  <si>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</si>
  <si>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</si>
  <si>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</si>
  <si>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</si>
  <si>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</si>
  <si>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</si>
  <si>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</si>
  <si>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</si>
  <si>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</si>
  <si>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</si>
  <si>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</si>
  <si>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</si>
  <si>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</si>
  <si>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</si>
  <si>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</si>
  <si>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</si>
  <si>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</si>
  <si>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</si>
  <si>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</si>
  <si>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</si>
  <si>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</si>
  <si>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</si>
  <si>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</si>
  <si>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</si>
  <si>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</si>
  <si>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</si>
  <si>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</si>
  <si>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</si>
  <si>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</si>
  <si>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</si>
  <si>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</si>
  <si>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</si>
  <si>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</si>
  <si>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</si>
  <si>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</si>
  <si>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</si>
  <si>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</si>
  <si>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</si>
  <si>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</si>
  <si>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</si>
  <si>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</si>
  <si>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</si>
  <si>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</si>
  <si>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</si>
  <si>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</si>
  <si>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</si>
  <si>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</si>
  <si>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</si>
  <si>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</si>
  <si>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</si>
  <si>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</si>
  <si>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</si>
  <si>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</si>
  <si>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</si>
  <si>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</si>
  <si>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</si>
  <si>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</si>
  <si>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</si>
  <si>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</si>
  <si>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</si>
  <si>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</si>
  <si>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</si>
  <si>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</si>
  <si>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</si>
  <si>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</si>
  <si>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</si>
  <si>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</si>
  <si>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</si>
  <si>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</si>
  <si>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</si>
  <si>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</si>
  <si>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</si>
  <si>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</si>
  <si>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</si>
  <si>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</si>
  <si>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</si>
  <si>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</si>
  <si>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</si>
  <si>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</si>
  <si>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</si>
  <si>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</si>
  <si>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</si>
  <si>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</si>
  <si>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</si>
  <si>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</si>
  <si>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</si>
  <si>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</si>
  <si>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</si>
  <si>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</si>
  <si>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</si>
  <si>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</si>
  <si>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</si>
  <si>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</si>
  <si>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</si>
  <si>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</si>
  <si>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</si>
  <si>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</si>
  <si>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</si>
  <si>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</si>
  <si>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</si>
  <si>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</si>
  <si>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</si>
  <si>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</si>
  <si>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</si>
  <si>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</si>
  <si>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</si>
  <si>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</si>
  <si>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</si>
  <si>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</si>
  <si>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</si>
  <si>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</si>
  <si>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</si>
  <si>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</si>
  <si>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</si>
  <si>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</si>
  <si>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</si>
  <si>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</si>
  <si>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</si>
  <si>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</si>
  <si>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</si>
  <si>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</si>
  <si>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</si>
  <si>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</si>
  <si>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</si>
  <si>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</si>
  <si>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</si>
  <si>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</si>
  <si>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</si>
  <si>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</si>
  <si>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</si>
  <si>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</si>
  <si>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</si>
  <si>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</si>
  <si>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</si>
  <si>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</si>
  <si>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</si>
  <si>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</si>
  <si>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</si>
  <si>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</si>
  <si>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</si>
  <si>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</si>
  <si>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</si>
  <si>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</si>
  <si>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</si>
  <si>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</si>
  <si>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</si>
  <si>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</si>
  <si>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</si>
  <si>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</si>
  <si>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</si>
  <si>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</si>
  <si>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</si>
  <si>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</si>
  <si>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</si>
  <si>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</si>
  <si>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</si>
  <si>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</si>
  <si>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</si>
  <si>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</si>
  <si>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</si>
  <si>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</si>
  <si>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</si>
  <si>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</si>
  <si>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</si>
  <si>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</si>
  <si>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</si>
  <si>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</si>
  <si>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</si>
  <si>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</si>
  <si>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</si>
  <si>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</si>
  <si>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</si>
  <si>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</si>
  <si>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</si>
  <si>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</si>
  <si>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</si>
  <si>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</si>
  <si>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</si>
  <si>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</si>
  <si>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</si>
  <si>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</si>
  <si>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</si>
  <si>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</si>
  <si>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</si>
  <si>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</si>
  <si>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</si>
  <si>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</si>
  <si>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</si>
  <si>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</si>
  <si>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</si>
  <si>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</si>
  <si>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</si>
  <si>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</si>
  <si>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</si>
  <si>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</si>
  <si>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</si>
  <si>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</si>
  <si>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</si>
  <si>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</si>
  <si>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</si>
  <si>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</si>
  <si>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</si>
  <si>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</si>
  <si>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</si>
  <si>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</si>
  <si>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</si>
  <si>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</si>
  <si>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</si>
  <si>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</si>
  <si>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</si>
  <si>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</si>
  <si>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</si>
  <si>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</si>
  <si>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</si>
  <si>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</si>
  <si>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</si>
  <si>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</si>
  <si>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</si>
  <si>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</si>
  <si>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</si>
  <si>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</si>
  <si>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</si>
  <si>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</si>
  <si>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</si>
  <si>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</si>
  <si>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</si>
  <si>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</si>
  <si>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</si>
  <si>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</si>
  <si>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</si>
  <si>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</si>
  <si>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</si>
  <si>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</si>
  <si>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</si>
  <si>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</si>
  <si>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</si>
  <si>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</si>
  <si>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</si>
  <si>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</si>
  <si>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</si>
  <si>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</si>
  <si>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</si>
  <si>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</si>
  <si>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</si>
  <si>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</si>
  <si>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</si>
  <si>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</si>
  <si>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</si>
  <si>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</si>
  <si>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</si>
  <si>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</si>
  <si>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</si>
  <si>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</si>
  <si>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</si>
  <si>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</si>
  <si>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</si>
  <si>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</si>
  <si>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</si>
  <si>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</si>
  <si>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</si>
  <si>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</si>
  <si>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</si>
  <si>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</si>
  <si>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</si>
  <si>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</si>
  <si>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</si>
  <si>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</si>
  <si>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</si>
  <si>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</si>
  <si>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</si>
  <si>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</si>
  <si>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</si>
  <si>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</si>
  <si>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</si>
  <si>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</si>
  <si>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</si>
  <si>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</si>
  <si>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</si>
  <si>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</si>
  <si>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</si>
  <si>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</si>
  <si>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</si>
  <si>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</si>
  <si>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</si>
  <si>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</si>
  <si>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</si>
  <si>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</si>
  <si>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</si>
  <si>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</si>
  <si>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</si>
  <si>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</si>
  <si>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</si>
  <si>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</si>
  <si>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</si>
  <si>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</si>
  <si>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</si>
  <si>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</si>
  <si>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</si>
  <si>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</si>
  <si>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</si>
  <si>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</si>
  <si>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</si>
  <si>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</si>
  <si>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</si>
  <si>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</si>
  <si>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</si>
  <si>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</si>
  <si>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</si>
  <si>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</si>
  <si>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</si>
  <si>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</si>
  <si>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</si>
  <si>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</si>
  <si>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</si>
  <si>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</si>
  <si>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</si>
  <si>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</si>
  <si>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</si>
  <si>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</si>
  <si>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</si>
  <si>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</si>
  <si>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</si>
  <si>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</si>
  <si>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</si>
  <si>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</si>
  <si>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</si>
  <si>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</si>
  <si>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</si>
  <si>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</si>
  <si>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</si>
  <si>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</si>
  <si>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</si>
  <si>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</si>
  <si>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</si>
  <si>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</si>
  <si>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</si>
  <si>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</si>
  <si>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</si>
  <si>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</si>
  <si>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</si>
  <si>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</si>
  <si>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</si>
  <si>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</si>
  <si>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</si>
  <si>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</si>
  <si>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</si>
  <si>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</si>
  <si>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</si>
  <si>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</si>
  <si>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</si>
  <si>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</si>
  <si>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</si>
  <si>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</si>
  <si>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</si>
  <si>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</si>
  <si>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</si>
  <si>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</si>
  <si>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</si>
  <si>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</si>
  <si>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</si>
  <si>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</si>
  <si>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</si>
  <si>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</si>
  <si>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</si>
  <si>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</si>
  <si>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</si>
  <si>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</si>
  <si>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</si>
  <si>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</si>
  <si>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</si>
  <si>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</si>
  <si>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</si>
  <si>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</si>
  <si>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</si>
  <si>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</si>
  <si>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</si>
  <si>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</si>
  <si>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</si>
  <si>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</si>
  <si>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</si>
  <si>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</si>
  <si>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</si>
  <si>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</si>
  <si>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</si>
  <si>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</si>
  <si>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</si>
  <si>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</si>
  <si>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</si>
  <si>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</si>
  <si>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</si>
  <si>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</si>
  <si>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</si>
  <si>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</si>
  <si>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</si>
  <si>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</si>
  <si>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</si>
  <si>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</si>
  <si>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</si>
  <si>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</si>
  <si>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</si>
  <si>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</si>
  <si>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</si>
  <si>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</si>
  <si>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</si>
  <si>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</si>
  <si>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</si>
  <si>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</si>
  <si>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</si>
  <si>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</si>
  <si>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</si>
  <si>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</si>
  <si>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</si>
  <si>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</si>
  <si>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</si>
  <si>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</si>
  <si>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</si>
  <si>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</si>
  <si>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</si>
  <si>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</si>
  <si>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</si>
  <si>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</si>
  <si>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</si>
  <si>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</si>
  <si>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</si>
  <si>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</si>
  <si>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</si>
  <si>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</si>
  <si>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</si>
  <si>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</si>
  <si>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</si>
  <si>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</si>
  <si>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</si>
  <si>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</si>
  <si>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</si>
  <si>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</si>
  <si>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</si>
  <si>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</si>
  <si>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</si>
  <si>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</si>
  <si>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</si>
  <si>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</si>
  <si>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</si>
  <si>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</si>
  <si>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</si>
  <si>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</si>
  <si>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</si>
  <si>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</si>
  <si>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</si>
  <si>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</si>
  <si>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</si>
  <si>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</si>
  <si>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</si>
  <si>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</si>
  <si>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</si>
  <si>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</si>
  <si>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</si>
  <si>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</si>
  <si>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</si>
  <si>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</si>
  <si>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</si>
  <si>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</si>
  <si>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</si>
  <si>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</si>
  <si>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</si>
  <si>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</si>
  <si>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</si>
  <si>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</si>
  <si>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</si>
  <si>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</si>
  <si>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</si>
  <si>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</si>
  <si>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</si>
  <si>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</si>
  <si>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</si>
  <si>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</si>
  <si>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</si>
  <si>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</si>
  <si>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</si>
  <si>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</si>
  <si>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</si>
  <si>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</si>
  <si>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</si>
  <si>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</si>
  <si>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</si>
  <si>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</si>
  <si>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</si>
  <si>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</si>
  <si>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</si>
  <si>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</si>
  <si>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</si>
  <si>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</si>
  <si>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</si>
  <si>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</si>
  <si>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</si>
  <si>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</si>
  <si>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</si>
  <si>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</si>
  <si>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</si>
  <si>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</si>
  <si>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</si>
  <si>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</si>
  <si>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</si>
  <si>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</si>
  <si>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</si>
  <si>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</si>
  <si>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</si>
  <si>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</si>
  <si>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</si>
  <si>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</si>
  <si>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</si>
  <si>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</si>
  <si>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</si>
  <si>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</si>
  <si>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</si>
  <si>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</si>
  <si>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</si>
  <si>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</si>
  <si>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</si>
  <si>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</si>
  <si>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</si>
  <si>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</si>
  <si>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</si>
  <si>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</si>
  <si>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</si>
  <si>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</si>
  <si>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</si>
  <si>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</si>
  <si>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</si>
  <si>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</si>
  <si>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</si>
  <si>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</si>
  <si>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</si>
  <si>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</si>
  <si>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</si>
  <si>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</si>
  <si>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</si>
  <si>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</si>
  <si>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</si>
  <si>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</si>
  <si>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</si>
  <si>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</si>
  <si>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</si>
  <si>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</si>
  <si>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</si>
  <si>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</si>
  <si>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</si>
  <si>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</si>
  <si>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</si>
  <si>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</si>
  <si>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</si>
  <si>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</si>
  <si>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</si>
  <si>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</si>
  <si>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</si>
  <si>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</si>
  <si>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</si>
  <si>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</si>
  <si>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</si>
  <si>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</si>
  <si>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</si>
  <si>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</si>
  <si>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</si>
  <si>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</si>
  <si>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</si>
  <si>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</si>
  <si>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</si>
  <si>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</si>
  <si>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</si>
  <si>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</si>
  <si>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</si>
  <si>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</si>
  <si>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</si>
  <si>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</si>
  <si>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</si>
  <si>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</si>
  <si>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</si>
  <si>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</si>
  <si>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</si>
  <si>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</si>
  <si>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</si>
  <si>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</si>
  <si>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</si>
  <si>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</si>
  <si>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</si>
  <si>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</si>
  <si>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</si>
  <si>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</si>
  <si>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</si>
  <si>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</si>
  <si>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</si>
  <si>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</si>
  <si>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</si>
  <si>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</si>
  <si>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</si>
  <si>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</si>
  <si>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</si>
  <si>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</si>
  <si>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</si>
  <si>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</si>
  <si>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</si>
  <si>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</si>
  <si>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</si>
  <si>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</si>
  <si>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</si>
  <si>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</si>
  <si>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</si>
  <si>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</si>
  <si>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</si>
  <si>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</si>
  <si>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</si>
  <si>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</si>
  <si>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</si>
  <si>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</si>
  <si>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</si>
  <si>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</si>
  <si>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</si>
  <si>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</si>
  <si>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</si>
  <si>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</si>
  <si>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</si>
  <si>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</si>
  <si>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</si>
  <si>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</si>
  <si>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</si>
  <si>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</si>
  <si>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</si>
  <si>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</si>
  <si>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</si>
  <si>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</si>
  <si>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</si>
  <si>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</si>
  <si>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</si>
  <si>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</si>
  <si>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</si>
  <si>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</si>
  <si>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</si>
  <si>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</si>
  <si>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</si>
  <si>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</si>
  <si>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</si>
  <si>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</si>
  <si>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</si>
  <si>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</si>
  <si>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</si>
  <si>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</si>
  <si>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</si>
  <si>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</si>
  <si>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</si>
  <si>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</si>
  <si>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</si>
  <si>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</si>
  <si>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</si>
  <si>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</si>
  <si>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</si>
  <si>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</si>
  <si>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</si>
  <si>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</si>
  <si>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</si>
  <si>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</si>
  <si>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</si>
  <si>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</si>
  <si>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</si>
  <si>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</si>
  <si>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</si>
  <si>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</si>
  <si>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</si>
  <si>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</si>
  <si>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</si>
  <si>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</si>
  <si>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</si>
  <si>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</si>
  <si>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</si>
  <si>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</si>
  <si>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</si>
  <si>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</si>
  <si>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</si>
  <si>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</si>
  <si>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</si>
  <si>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</si>
  <si>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</si>
  <si>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</si>
  <si>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</si>
  <si>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</si>
  <si>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</si>
  <si>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</si>
  <si>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</si>
  <si>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</si>
  <si>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</si>
  <si>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</si>
  <si>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</si>
  <si>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</si>
  <si>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</si>
  <si>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</si>
  <si>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</si>
  <si>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</si>
  <si>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</si>
  <si>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</si>
  <si>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</si>
  <si>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</si>
  <si>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</si>
  <si>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</si>
  <si>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</si>
  <si>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</si>
  <si>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</si>
  <si>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</si>
  <si>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</si>
  <si>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</si>
  <si>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</si>
  <si>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</si>
  <si>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</si>
  <si>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</si>
  <si>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</si>
  <si>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</si>
  <si>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</si>
  <si>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</si>
  <si>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</si>
  <si>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</si>
  <si>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</si>
  <si>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</si>
  <si>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</si>
  <si>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</si>
  <si>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</si>
  <si>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</si>
  <si>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</si>
  <si>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</si>
  <si>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</si>
  <si>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</si>
  <si>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</si>
  <si>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</si>
  <si>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</si>
  <si>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</si>
  <si>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</si>
  <si>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</si>
  <si>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</si>
  <si>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</si>
  <si>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</si>
  <si>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</si>
  <si>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</si>
  <si>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</si>
  <si>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</si>
  <si>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</si>
  <si>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</si>
  <si>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</si>
  <si>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</si>
  <si>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</si>
  <si>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</si>
  <si>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</si>
  <si>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</si>
  <si>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</si>
  <si>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</si>
  <si>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</si>
  <si>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</si>
  <si>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</si>
  <si>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</si>
  <si>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</si>
  <si>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</si>
  <si>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</si>
  <si>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</si>
  <si>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</si>
  <si>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</si>
  <si>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</si>
  <si>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</si>
  <si>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</si>
  <si>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</si>
  <si>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</si>
  <si>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</si>
  <si>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</si>
  <si>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</si>
  <si>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</si>
  <si>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</si>
  <si>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</si>
  <si>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</si>
  <si>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</si>
  <si>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</si>
  <si>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</si>
  <si>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</si>
  <si>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</si>
  <si>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</si>
  <si>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</si>
  <si>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</si>
  <si>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</si>
  <si>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</si>
  <si>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</si>
  <si>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</si>
  <si>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</si>
  <si>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</si>
  <si>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</si>
  <si>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</si>
  <si>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</si>
  <si>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</si>
  <si>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</si>
  <si>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</si>
  <si>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</si>
  <si>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</si>
  <si>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</si>
  <si>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</si>
  <si>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</si>
  <si>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</si>
  <si>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</si>
  <si>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</si>
  <si>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</si>
  <si>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</si>
  <si>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</si>
  <si>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</si>
  <si>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</si>
  <si>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</si>
  <si>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</si>
  <si>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</si>
  <si>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</si>
  <si>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</si>
  <si>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</si>
  <si>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</si>
  <si>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</si>
  <si>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</si>
  <si>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</si>
  <si>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</si>
  <si>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</si>
  <si>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</si>
  <si>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</si>
  <si>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</si>
  <si>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</si>
  <si>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</si>
  <si>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</si>
  <si>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</si>
  <si>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</si>
  <si>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</si>
  <si>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</si>
  <si>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</si>
  <si>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</si>
  <si>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</si>
  <si>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</si>
  <si>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</si>
  <si>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</si>
  <si>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</si>
  <si>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</si>
  <si>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</si>
  <si>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</si>
  <si>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</si>
  <si>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</si>
  <si>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</si>
  <si>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</si>
  <si>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</si>
  <si>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</si>
  <si>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</si>
  <si>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</si>
  <si>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</si>
  <si>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</si>
  <si>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</si>
  <si>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</si>
  <si>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</si>
  <si>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</si>
  <si>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</si>
  <si>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</si>
  <si>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</si>
  <si>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</si>
  <si>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</si>
  <si>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</si>
  <si>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</si>
  <si>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</si>
  <si>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</si>
  <si>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</si>
  <si>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</si>
  <si>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</si>
  <si>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</si>
  <si>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</si>
  <si>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</si>
  <si>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</si>
  <si>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</si>
  <si>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</si>
  <si>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</si>
  <si>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</si>
  <si>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</si>
  <si>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</si>
  <si>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</si>
  <si>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</si>
  <si>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</si>
  <si>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</si>
  <si>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</si>
  <si>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</si>
  <si>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</si>
  <si>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</si>
  <si>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</si>
  <si>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</si>
  <si>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</si>
  <si>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</si>
  <si>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</si>
  <si>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</si>
  <si>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</si>
  <si>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</si>
  <si>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</si>
  <si>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</si>
  <si>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</si>
  <si>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</si>
  <si>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</si>
  <si>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</si>
  <si>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</si>
  <si>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</si>
  <si>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</si>
  <si>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</si>
  <si>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</si>
  <si>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</si>
  <si>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</si>
  <si>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</si>
  <si>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</si>
  <si>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</si>
  <si>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</si>
  <si>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</si>
  <si>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</si>
  <si>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</si>
  <si>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</si>
  <si>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</si>
  <si>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</si>
  <si>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</si>
  <si>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</si>
  <si>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</si>
  <si>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</si>
  <si>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</si>
  <si>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</si>
  <si>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</si>
  <si>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</si>
  <si>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</si>
  <si>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</si>
  <si>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</si>
  <si>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</si>
  <si>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</si>
  <si>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</si>
  <si>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</si>
  <si>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</si>
  <si>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</si>
  <si>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</si>
  <si>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</si>
  <si>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</si>
  <si>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</si>
  <si>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</si>
  <si>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</si>
  <si>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</si>
  <si>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</si>
  <si>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</si>
  <si>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</si>
  <si>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</si>
  <si>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</si>
  <si>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</si>
  <si>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</si>
  <si>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</si>
  <si>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</si>
  <si>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</si>
  <si>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</si>
  <si>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</si>
  <si>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</si>
  <si>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</si>
  <si>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</si>
  <si>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</si>
  <si>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</si>
  <si>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</si>
  <si>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</si>
  <si>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</si>
  <si>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</si>
  <si>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</si>
  <si>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</si>
  <si>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</si>
  <si>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</si>
  <si>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</si>
  <si>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</si>
  <si>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</si>
  <si>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</si>
  <si>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</si>
  <si>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</si>
  <si>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</si>
  <si>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</si>
  <si>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</si>
  <si>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</si>
  <si>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</si>
  <si>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</si>
  <si>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</si>
  <si>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</si>
  <si>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</si>
  <si>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</si>
  <si>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</si>
  <si>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</si>
  <si>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</si>
  <si>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</si>
  <si>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</si>
  <si>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</si>
  <si>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</si>
  <si>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</si>
  <si>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</si>
  <si>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</si>
  <si>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</si>
  <si>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</si>
  <si>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</si>
  <si>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</si>
  <si>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</si>
  <si>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</si>
  <si>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</si>
  <si>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</si>
  <si>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</si>
  <si>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</si>
  <si>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</si>
  <si>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</si>
  <si>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</si>
  <si>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</si>
  <si>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</si>
  <si>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</si>
  <si>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</si>
  <si>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</si>
  <si>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</si>
  <si>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</si>
  <si>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</si>
  <si>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</si>
  <si>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</si>
  <si>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</si>
  <si>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</si>
  <si>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</si>
  <si>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</si>
  <si>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</si>
  <si>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</si>
  <si>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</si>
  <si>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</si>
  <si>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</si>
  <si>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</si>
  <si>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</si>
  <si>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</si>
  <si>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</si>
  <si>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</si>
  <si>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</si>
  <si>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</si>
  <si>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</si>
  <si>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</si>
  <si>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</si>
  <si>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</si>
  <si>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</si>
  <si>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</si>
  <si>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</si>
  <si>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</si>
  <si>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</si>
  <si>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</si>
  <si>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</si>
  <si>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</si>
  <si>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</si>
  <si>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</si>
  <si>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</si>
  <si>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</si>
  <si>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</si>
  <si>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</si>
  <si>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</si>
  <si>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</si>
  <si>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</si>
  <si>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</si>
  <si>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</si>
  <si>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</si>
  <si>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</si>
  <si>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</si>
  <si>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</si>
  <si>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</si>
  <si>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</si>
  <si>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</si>
  <si>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</si>
  <si>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</si>
  <si>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</si>
  <si>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</si>
  <si>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</si>
  <si>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</si>
  <si>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</si>
  <si>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</si>
  <si>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</si>
  <si>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</si>
  <si>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</si>
  <si>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</si>
  <si>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</si>
  <si>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</si>
  <si>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</si>
  <si>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</si>
  <si>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</si>
  <si>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</si>
  <si>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</si>
  <si>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</si>
  <si>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</si>
  <si>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</si>
  <si>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</si>
  <si>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</si>
  <si>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</si>
  <si>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</si>
  <si>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</si>
  <si>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</si>
  <si>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</si>
  <si>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</si>
  <si>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</si>
  <si>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</si>
  <si>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</si>
  <si>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</si>
  <si>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</si>
  <si>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</si>
  <si>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</si>
  <si>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</si>
  <si>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</si>
  <si>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</si>
  <si>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</si>
  <si>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</si>
  <si>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</si>
  <si>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</si>
  <si>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</si>
  <si>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</si>
  <si>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</si>
  <si>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</si>
  <si>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</si>
  <si>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</si>
  <si>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</si>
  <si>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</si>
  <si>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</si>
  <si>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</si>
  <si>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</si>
  <si>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</si>
  <si>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</si>
  <si>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</si>
  <si>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</si>
  <si>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</si>
  <si>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</si>
  <si>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</si>
  <si>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</si>
  <si>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</si>
  <si>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</si>
  <si>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</si>
  <si>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</si>
  <si>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</si>
  <si>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</si>
  <si>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</si>
  <si>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</si>
  <si>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</si>
  <si>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</si>
  <si>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</si>
  <si>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</si>
  <si>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</si>
  <si>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</si>
  <si>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</si>
  <si>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</si>
  <si>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</si>
  <si>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</si>
  <si>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</si>
  <si>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</si>
  <si>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</si>
  <si>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</si>
  <si>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</si>
  <si>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</si>
  <si>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</si>
  <si>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</si>
  <si>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</si>
  <si>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</si>
  <si>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</si>
  <si>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</si>
  <si>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</si>
  <si>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</si>
  <si>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</si>
  <si>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</si>
  <si>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</si>
  <si>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</si>
  <si>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</si>
  <si>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</si>
  <si>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</si>
  <si>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</si>
  <si>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</si>
  <si>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</si>
  <si>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</si>
  <si>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</si>
  <si>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</si>
  <si>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</si>
  <si>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</si>
  <si>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</si>
  <si>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</si>
  <si>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</si>
  <si>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</si>
  <si>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</si>
  <si>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</si>
  <si>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</si>
  <si>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</si>
  <si>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</si>
  <si>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</si>
  <si>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</si>
  <si>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</si>
  <si>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</si>
  <si>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</si>
  <si>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</si>
  <si>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</si>
  <si>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</si>
  <si>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</si>
  <si>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</si>
  <si>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</si>
  <si>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</si>
  <si>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</si>
  <si>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</si>
  <si>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</si>
  <si>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</si>
  <si>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</si>
  <si>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</si>
  <si>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</si>
  <si>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</si>
  <si>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</si>
  <si>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</si>
  <si>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</si>
  <si>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</si>
  <si>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</si>
  <si>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</si>
  <si>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</si>
  <si>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</si>
  <si>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</si>
  <si>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</si>
  <si>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</si>
  <si>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</si>
  <si>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</si>
  <si>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</si>
  <si>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</si>
  <si>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</si>
  <si>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</si>
  <si>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</si>
  <si>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</si>
  <si>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</si>
  <si>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</si>
  <si>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</si>
  <si>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</si>
  <si>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</si>
  <si>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</si>
  <si>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</si>
  <si>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</si>
  <si>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</si>
  <si>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</si>
  <si>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</si>
  <si>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</si>
  <si>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</si>
  <si>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</si>
  <si>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</si>
  <si>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</si>
  <si>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</si>
  <si>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</si>
  <si>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</si>
  <si>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</si>
  <si>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</si>
  <si>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</si>
  <si>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</si>
  <si>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</si>
  <si>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</si>
  <si>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</si>
  <si>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</si>
  <si>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</si>
  <si>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</si>
  <si>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</si>
  <si>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</si>
  <si>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</si>
  <si>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</si>
  <si>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</si>
  <si>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</si>
  <si>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</si>
  <si>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</si>
  <si>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</si>
  <si>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</si>
  <si>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</si>
  <si>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</si>
  <si>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</si>
  <si>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</si>
  <si>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</si>
  <si>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</si>
  <si>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</si>
  <si>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</si>
  <si>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</si>
  <si>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</si>
  <si>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</si>
  <si>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</si>
  <si>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</si>
  <si>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</si>
  <si>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</si>
  <si>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</si>
  <si>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</si>
  <si>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</si>
  <si>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</si>
  <si>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</si>
  <si>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</si>
  <si>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</si>
  <si>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</si>
  <si>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</si>
  <si>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</si>
  <si>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</si>
  <si>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</si>
  <si>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</si>
  <si>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</si>
  <si>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</si>
  <si>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</si>
  <si>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</si>
  <si>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</si>
  <si>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</si>
  <si>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</si>
  <si>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</si>
  <si>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</si>
  <si>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</si>
  <si>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</si>
  <si>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</si>
  <si>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</si>
  <si>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</si>
  <si>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</si>
  <si>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</si>
  <si>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</si>
  <si>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</si>
  <si>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</si>
  <si>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</si>
  <si>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</si>
  <si>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</si>
  <si>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</si>
  <si>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</si>
  <si>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</si>
  <si>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</si>
  <si>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</si>
  <si>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</si>
  <si>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</si>
  <si>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</si>
  <si>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</si>
  <si>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</si>
  <si>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</si>
  <si>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</si>
  <si>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</si>
  <si>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</si>
  <si>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</si>
  <si>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</si>
  <si>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</si>
  <si>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</si>
  <si>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</si>
  <si>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</si>
  <si>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</si>
  <si>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</si>
  <si>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</si>
  <si>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</si>
  <si>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</si>
  <si>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</si>
  <si>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</si>
  <si>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</si>
  <si>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</si>
  <si>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</si>
  <si>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</si>
  <si>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</si>
  <si>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</si>
  <si>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</si>
  <si>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</si>
  <si>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</si>
  <si>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</si>
  <si>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</si>
  <si>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</si>
  <si>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</si>
  <si>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</si>
  <si>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</si>
  <si>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</si>
  <si>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</si>
  <si>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</si>
  <si>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</si>
  <si>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</si>
  <si>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</si>
  <si>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</si>
  <si>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</si>
  <si>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</si>
  <si>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</si>
  <si>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</si>
  <si>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</si>
  <si>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</si>
  <si>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</si>
  <si>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</si>
  <si>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</si>
  <si>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</si>
  <si>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</si>
  <si>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</si>
  <si>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</si>
  <si>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</si>
  <si>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</si>
  <si>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</si>
  <si>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</si>
  <si>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</si>
  <si>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</si>
  <si>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</si>
  <si>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</si>
  <si>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</si>
  <si>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</si>
  <si>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</si>
  <si>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</si>
  <si>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</si>
  <si>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</si>
  <si>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</si>
  <si>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</si>
  <si>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</si>
  <si>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</si>
  <si>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</si>
  <si>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</si>
  <si>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</si>
  <si>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</si>
  <si>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</si>
  <si>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</si>
  <si>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</si>
  <si>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</si>
  <si>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</si>
  <si>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</si>
  <si>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</si>
  <si>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</si>
  <si>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</si>
  <si>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</si>
  <si>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</si>
  <si>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</si>
  <si>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</si>
  <si>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</si>
  <si>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</si>
  <si>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</si>
  <si>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</si>
  <si>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</si>
  <si>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</si>
  <si>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</si>
  <si>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</si>
  <si>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</si>
  <si>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</si>
  <si>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</si>
  <si>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</si>
  <si>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</si>
  <si>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</si>
  <si>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</si>
  <si>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</si>
  <si>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</si>
  <si>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</si>
  <si>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</si>
  <si>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</si>
  <si>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</si>
  <si>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</si>
  <si>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</si>
  <si>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</si>
  <si>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</si>
  <si>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</si>
  <si>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</si>
  <si>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</si>
  <si>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</si>
  <si>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</si>
  <si>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</si>
  <si>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</si>
  <si>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</si>
  <si>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</si>
  <si>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</si>
  <si>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</si>
  <si>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</si>
  <si>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</si>
  <si>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</si>
  <si>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</si>
  <si>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</si>
  <si>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</si>
  <si>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</si>
  <si>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</si>
  <si>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</si>
  <si>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</si>
  <si>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</si>
  <si>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</si>
  <si>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</si>
  <si>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</si>
  <si>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</si>
  <si>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</si>
  <si>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</si>
  <si>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</si>
  <si>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</si>
  <si>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</si>
  <si>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</si>
  <si>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</si>
  <si>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</si>
  <si>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</si>
  <si>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</si>
  <si>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</si>
  <si>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</si>
  <si>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</si>
  <si>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</si>
  <si>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</si>
  <si>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</si>
  <si>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</si>
  <si>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</si>
  <si>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</si>
  <si>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</si>
  <si>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</si>
  <si>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</si>
  <si>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</si>
  <si>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</si>
  <si>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</si>
  <si>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</si>
  <si>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</si>
  <si>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</si>
  <si>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</si>
  <si>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</si>
  <si>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</si>
  <si>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</si>
  <si>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</si>
  <si>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</si>
  <si>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</si>
  <si>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</si>
  <si>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</si>
  <si>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</si>
  <si>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</si>
  <si>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</si>
  <si>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</si>
  <si>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</si>
  <si>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</si>
  <si>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</si>
  <si>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</si>
  <si>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</si>
  <si>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</si>
  <si>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</si>
  <si>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</si>
  <si>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</si>
  <si>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</si>
  <si>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</si>
  <si>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</si>
  <si>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</si>
  <si>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</si>
  <si>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</si>
  <si>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</si>
  <si>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</si>
  <si>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</si>
  <si>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</si>
  <si>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</si>
  <si>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</si>
  <si>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</si>
  <si>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</si>
  <si>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</si>
  <si>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</si>
  <si>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</si>
  <si>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</si>
  <si>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</si>
  <si>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</si>
  <si>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</si>
  <si>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</si>
  <si>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</si>
  <si>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</si>
  <si>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</si>
  <si>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</si>
  <si>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</si>
  <si>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</si>
  <si>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</si>
  <si>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</si>
  <si>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</si>
  <si>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</si>
  <si>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</si>
  <si>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</si>
  <si>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</si>
  <si>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</si>
  <si>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</si>
  <si>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</si>
  <si>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</si>
  <si>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</si>
  <si>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</si>
  <si>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</si>
  <si>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</si>
  <si>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</si>
  <si>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</si>
  <si>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</si>
  <si>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</si>
  <si>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</si>
  <si>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</si>
  <si>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</si>
  <si>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</si>
  <si>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</si>
  <si>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</si>
  <si>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</si>
  <si>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</si>
  <si>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</si>
  <si>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</si>
  <si>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</si>
  <si>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</si>
  <si>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</si>
  <si>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</si>
  <si>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</si>
  <si>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</si>
  <si>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</si>
  <si>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</si>
  <si>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</si>
  <si>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</si>
  <si>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</si>
  <si>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</si>
  <si>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</si>
  <si>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</si>
  <si>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</si>
  <si>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</si>
  <si>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</si>
  <si>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</si>
  <si>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</si>
  <si>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</si>
  <si>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</si>
  <si>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</si>
  <si>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</si>
  <si>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</si>
  <si>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</si>
  <si>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</si>
  <si>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</si>
  <si>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</si>
  <si>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</si>
  <si>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</si>
  <si>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</si>
  <si>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</si>
  <si>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</si>
  <si>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</si>
  <si>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</si>
  <si>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</si>
  <si>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</si>
  <si>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</si>
  <si>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</si>
  <si>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</si>
  <si>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</si>
  <si>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</si>
  <si>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</si>
  <si>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</si>
  <si>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</si>
  <si>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</si>
  <si>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</si>
  <si>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</si>
  <si>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</si>
  <si>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</si>
  <si>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</si>
  <si>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</si>
  <si>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</si>
  <si>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</si>
  <si>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</si>
  <si>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</si>
  <si>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</si>
  <si>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</si>
  <si>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</si>
  <si>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</si>
  <si>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</si>
  <si>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</si>
  <si>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</si>
  <si>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</si>
  <si>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</si>
  <si>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</si>
  <si>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</si>
  <si>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</si>
  <si>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</si>
  <si>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</si>
  <si>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</si>
  <si>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</si>
  <si>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</si>
  <si>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</si>
  <si>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</si>
  <si>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</si>
  <si>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</si>
  <si>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</si>
  <si>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</si>
  <si>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</si>
  <si>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</si>
  <si>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</si>
  <si>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</si>
  <si>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</si>
  <si>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</si>
  <si>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</si>
  <si>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</si>
  <si>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</si>
  <si>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</si>
  <si>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</si>
  <si>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</si>
  <si>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</si>
  <si>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</si>
  <si>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</si>
  <si>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</si>
  <si>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</si>
  <si>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</si>
  <si>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</si>
  <si>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</si>
  <si>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</si>
  <si>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</si>
  <si>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</si>
  <si>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</si>
  <si>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</si>
  <si>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</si>
  <si>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</si>
  <si>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</si>
  <si>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</si>
  <si>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</si>
  <si>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</si>
  <si>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</si>
  <si>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</si>
  <si>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</si>
  <si>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</si>
  <si>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</si>
  <si>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</si>
  <si>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</si>
  <si>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</si>
  <si>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</si>
  <si>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</si>
  <si>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</si>
  <si>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</si>
  <si>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</si>
  <si>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</si>
  <si>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</si>
  <si>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</si>
  <si>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</si>
  <si>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</si>
  <si>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</si>
  <si>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</si>
  <si>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</si>
  <si>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</si>
  <si>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</si>
  <si>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</si>
  <si>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</si>
  <si>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</si>
  <si>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</si>
  <si>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</si>
  <si>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</si>
  <si>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</si>
  <si>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</si>
  <si>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</si>
  <si>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</si>
  <si>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</si>
  <si>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</si>
  <si>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</si>
  <si>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</si>
  <si>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</si>
  <si>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</si>
  <si>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</si>
  <si>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</si>
  <si>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</si>
  <si>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</si>
  <si>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</si>
  <si>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</si>
  <si>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</si>
  <si>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</si>
  <si>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</si>
  <si>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</si>
  <si>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</si>
  <si>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</si>
  <si>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</si>
  <si>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</si>
  <si>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</si>
  <si>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</si>
  <si>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</si>
  <si>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</si>
  <si>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</si>
  <si>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</si>
  <si>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</si>
  <si>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</si>
  <si>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</si>
  <si>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</si>
  <si>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</si>
  <si>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</si>
  <si>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</si>
  <si>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</si>
  <si>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</si>
  <si>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</si>
  <si>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</si>
  <si>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</si>
  <si>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</si>
  <si>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</si>
  <si>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</si>
  <si>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</si>
  <si>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</si>
  <si>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</si>
  <si>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</si>
  <si>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</si>
  <si>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</si>
  <si>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</si>
  <si>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</si>
  <si>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</si>
  <si>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</si>
  <si>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</si>
  <si>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</si>
  <si>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</si>
  <si>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</si>
  <si>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</si>
  <si>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</si>
  <si>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</si>
  <si>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</si>
  <si>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</si>
  <si>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</si>
  <si>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</si>
  <si>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</si>
  <si>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</si>
  <si>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</si>
  <si>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</si>
  <si>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</si>
  <si>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</si>
  <si>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</si>
  <si>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</si>
  <si>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</si>
  <si>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</si>
  <si>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</si>
  <si>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</si>
  <si>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</si>
  <si>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</si>
  <si>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</si>
  <si>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</si>
  <si>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</si>
  <si>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</si>
  <si>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</si>
  <si>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</si>
  <si>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</si>
  <si>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</si>
  <si>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</si>
  <si>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</si>
  <si>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</si>
  <si>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</si>
  <si>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</si>
  <si>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</si>
  <si>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</si>
  <si>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</si>
  <si>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</si>
  <si>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</si>
  <si>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</si>
  <si>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</si>
  <si>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</si>
  <si>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</si>
  <si>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</si>
  <si>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</si>
  <si>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</si>
  <si>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</si>
  <si>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</si>
  <si>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</si>
  <si>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</si>
  <si>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</si>
  <si>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</si>
  <si>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</si>
  <si>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</si>
  <si>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</si>
  <si>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</si>
  <si>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</si>
  <si>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</si>
  <si>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</si>
  <si>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</si>
  <si>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</si>
  <si>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</si>
  <si>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</si>
  <si>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</si>
  <si>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</si>
  <si>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</si>
  <si>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</si>
  <si>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</si>
  <si>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</si>
  <si>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</si>
  <si>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</si>
  <si>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</si>
  <si>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</si>
  <si>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</si>
  <si>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</si>
  <si>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</si>
  <si>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</si>
  <si>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</si>
  <si>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</si>
  <si>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</si>
  <si>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</si>
  <si>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</si>
  <si>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</si>
  <si>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</si>
  <si>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</si>
  <si>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</si>
  <si>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</si>
  <si>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</si>
  <si>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</si>
  <si>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</si>
  <si>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</si>
  <si>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</si>
  <si>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</si>
  <si>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</si>
  <si>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</si>
  <si>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</si>
  <si>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</si>
  <si>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</si>
  <si>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</si>
  <si>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</si>
  <si>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</si>
  <si>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</si>
  <si>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</si>
  <si>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</si>
  <si>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</si>
  <si>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</si>
  <si>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</si>
  <si>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</si>
  <si>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</si>
  <si>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</si>
  <si>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</si>
  <si>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</si>
  <si>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</si>
  <si>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</si>
  <si>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</si>
  <si>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</si>
  <si>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</si>
  <si>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</si>
  <si>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</si>
  <si>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</si>
  <si>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</si>
  <si>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</si>
  <si>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</si>
  <si>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</si>
  <si>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</si>
  <si>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</si>
  <si>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</si>
  <si>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</si>
  <si>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</si>
  <si>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</si>
  <si>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</si>
  <si>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</si>
  <si>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</si>
  <si>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</si>
  <si>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</si>
  <si>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</si>
  <si>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</si>
  <si>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</si>
  <si>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</si>
  <si>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</si>
  <si>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</si>
  <si>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</si>
  <si>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</si>
  <si>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</si>
  <si>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</si>
  <si>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</si>
  <si>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</si>
  <si>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</si>
  <si>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</si>
  <si>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</si>
  <si>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</si>
  <si>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</si>
  <si>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</si>
  <si>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</si>
  <si>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</si>
  <si>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</si>
  <si>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</si>
  <si>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</si>
  <si>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</si>
  <si>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</si>
  <si>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</si>
  <si>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</si>
  <si>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</si>
  <si>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</si>
  <si>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</si>
  <si>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</si>
  <si>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</si>
  <si>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</si>
  <si>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</si>
  <si>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</si>
  <si>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</si>
  <si>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</si>
  <si>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</si>
  <si>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</si>
  <si>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</si>
  <si>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</si>
  <si>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</si>
  <si>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</si>
  <si>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</si>
  <si>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</si>
  <si>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</si>
  <si>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</si>
  <si>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</si>
  <si>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</si>
  <si>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</si>
  <si>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</si>
  <si>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</si>
  <si>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</si>
  <si>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</si>
  <si>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</si>
  <si>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</si>
  <si>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</si>
  <si>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</si>
  <si>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</si>
  <si>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</si>
  <si>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</si>
  <si>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</si>
  <si>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</si>
  <si>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</si>
  <si>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</si>
  <si>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</si>
  <si>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</si>
  <si>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</si>
  <si>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</si>
  <si>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</si>
  <si>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</si>
  <si>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</si>
  <si>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</si>
  <si>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</si>
  <si>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</si>
  <si>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</si>
  <si>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</si>
  <si>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</si>
  <si>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</si>
  <si>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</si>
  <si>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</si>
  <si>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</si>
  <si>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</si>
  <si>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</si>
  <si>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</si>
  <si>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</si>
  <si>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</si>
  <si>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</si>
  <si>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</si>
  <si>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</si>
  <si>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</si>
  <si>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</si>
  <si>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</si>
  <si>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</si>
  <si>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</si>
  <si>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</si>
  <si>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</si>
  <si>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</si>
  <si>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</si>
  <si>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</si>
  <si>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</si>
  <si>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</si>
  <si>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</si>
  <si>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</si>
  <si>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</si>
  <si>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</si>
  <si>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</si>
  <si>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</si>
  <si>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</si>
  <si>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</si>
  <si>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</si>
  <si>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</si>
  <si>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</si>
  <si>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</si>
  <si>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</si>
  <si>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</si>
  <si>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</si>
  <si>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</si>
  <si>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</si>
  <si>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</si>
  <si>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</si>
  <si>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</si>
  <si>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</si>
  <si>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</si>
  <si>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</si>
  <si>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</si>
  <si>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</si>
  <si>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</si>
  <si>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</si>
  <si>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</si>
  <si>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</si>
  <si>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</si>
  <si>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</si>
  <si>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</si>
  <si>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</si>
  <si>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</si>
  <si>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</si>
  <si>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</si>
  <si>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</si>
  <si>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</si>
  <si>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</si>
  <si>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</si>
  <si>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</si>
  <si>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</si>
  <si>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</si>
  <si>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</si>
  <si>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</si>
  <si>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</si>
  <si>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</si>
  <si>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</si>
  <si>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</si>
  <si>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</si>
  <si>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</si>
  <si>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</si>
  <si>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</si>
  <si>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</si>
  <si>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</si>
  <si>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</si>
  <si>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</si>
  <si>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</si>
  <si>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</si>
  <si>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</si>
  <si>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</si>
  <si>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</si>
  <si>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</si>
  <si>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</si>
  <si>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</si>
  <si>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</si>
  <si>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</si>
  <si>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</si>
  <si>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</si>
  <si>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</si>
  <si>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</si>
  <si>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</si>
  <si>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</si>
  <si>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</si>
  <si>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</si>
  <si>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</si>
  <si>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</si>
  <si>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</si>
  <si>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</si>
  <si>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</si>
  <si>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</si>
  <si>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</si>
  <si>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</si>
  <si>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</si>
  <si>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</si>
  <si>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</si>
  <si>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</si>
  <si>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</si>
  <si>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</si>
  <si>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</si>
  <si>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</si>
  <si>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</si>
  <si>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</si>
  <si>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</si>
  <si>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</si>
  <si>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</si>
  <si>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</si>
  <si>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</si>
  <si>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</si>
  <si>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</si>
  <si>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</si>
  <si>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</si>
  <si>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</si>
  <si>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</si>
  <si>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</si>
  <si>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</si>
  <si>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</si>
  <si>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</si>
  <si>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</si>
  <si>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</si>
  <si>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</si>
  <si>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</si>
  <si>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</si>
  <si>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</si>
  <si>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</si>
  <si>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</si>
  <si>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</si>
  <si>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</si>
  <si>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</si>
  <si>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</si>
  <si>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</si>
  <si>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</si>
  <si>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</si>
  <si>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</si>
  <si>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</si>
  <si>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</si>
  <si>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</si>
  <si>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</si>
  <si>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</si>
  <si>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</si>
  <si>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</si>
  <si>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</si>
  <si>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</si>
  <si>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</si>
  <si>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</si>
  <si>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</si>
  <si>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</si>
  <si>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</si>
  <si>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</si>
  <si>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</si>
  <si>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</si>
  <si>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</si>
  <si>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</si>
  <si>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</si>
  <si>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</si>
  <si>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</si>
  <si>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</si>
  <si>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</si>
  <si>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</si>
  <si>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</si>
  <si>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</si>
  <si>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</si>
  <si>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</si>
  <si>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</si>
  <si>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</si>
  <si>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</si>
  <si>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</si>
  <si>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</si>
  <si>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</si>
  <si>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</si>
  <si>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</si>
  <si>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</si>
  <si>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</si>
  <si>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</si>
  <si>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</si>
  <si>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</si>
  <si>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</si>
  <si>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</si>
  <si>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</si>
  <si>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</si>
  <si>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</si>
  <si>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</si>
  <si>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</si>
  <si>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</si>
  <si>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</si>
  <si>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</si>
  <si>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</si>
  <si>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</si>
  <si>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</si>
  <si>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</si>
  <si>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</si>
  <si>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</si>
  <si>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</si>
  <si>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</si>
  <si>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</si>
  <si>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</si>
  <si>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</si>
  <si>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</si>
  <si>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</si>
  <si>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</si>
  <si>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</si>
  <si>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</si>
  <si>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</si>
  <si>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</si>
  <si>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</si>
  <si>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</si>
  <si>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</si>
  <si>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</si>
  <si>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</si>
  <si>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</si>
  <si>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</si>
  <si>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</si>
  <si>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</si>
  <si>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</si>
  <si>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</si>
  <si>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</si>
  <si>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</si>
  <si>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</si>
  <si>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</si>
  <si>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</si>
  <si>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</si>
  <si>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</si>
  <si>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</si>
  <si>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</si>
  <si>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</si>
  <si>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</si>
  <si>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</si>
  <si>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</si>
  <si>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</si>
  <si>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</si>
  <si>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</si>
  <si>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</si>
  <si>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</si>
  <si>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</si>
  <si>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</si>
  <si>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</si>
  <si>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</si>
  <si>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</si>
  <si>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</si>
  <si>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</si>
  <si>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</si>
  <si>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</si>
  <si>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</si>
  <si>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</si>
  <si>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</si>
  <si>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</si>
  <si>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</si>
  <si>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</si>
  <si>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</si>
  <si>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</si>
  <si>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</si>
  <si>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</si>
  <si>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</si>
  <si>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</si>
  <si>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</si>
  <si>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</si>
  <si>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</si>
  <si>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</si>
  <si>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</si>
  <si>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</si>
  <si>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</si>
  <si>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</si>
  <si>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</si>
  <si>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</si>
  <si>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</si>
  <si>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</si>
  <si>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</si>
  <si>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</si>
  <si>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</si>
  <si>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</si>
  <si>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</si>
  <si>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</si>
  <si>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</si>
  <si>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</si>
  <si>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</si>
  <si>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</si>
  <si>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</si>
  <si>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</si>
  <si>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</si>
  <si>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</si>
  <si>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</si>
  <si>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</si>
  <si>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</si>
  <si>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</si>
  <si>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</si>
  <si>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</si>
  <si>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</si>
  <si>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</si>
  <si>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</si>
  <si>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</si>
  <si>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</si>
  <si>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</si>
  <si>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</si>
  <si>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</si>
  <si>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</si>
  <si>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</si>
  <si>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</si>
  <si>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</si>
  <si>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</si>
  <si>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</si>
  <si>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</si>
  <si>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</si>
  <si>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</si>
  <si>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</si>
  <si>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</si>
  <si>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</si>
  <si>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</si>
  <si>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</si>
  <si>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</si>
  <si>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</si>
  <si>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</si>
  <si>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</si>
  <si>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</si>
  <si>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</si>
  <si>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</si>
  <si>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</si>
  <si>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</si>
  <si>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</si>
  <si>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</si>
  <si>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</si>
  <si>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</si>
  <si>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</si>
  <si>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</si>
  <si>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</si>
  <si>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</si>
  <si>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</si>
  <si>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</si>
  <si>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</si>
  <si>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</si>
  <si>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</si>
  <si>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</si>
  <si>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</si>
  <si>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</si>
  <si>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</si>
  <si>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</si>
  <si>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</si>
  <si>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</si>
  <si>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</si>
  <si>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</si>
  <si>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</si>
  <si>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</si>
  <si>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</si>
  <si>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</si>
  <si>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</si>
  <si>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</si>
  <si>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</si>
  <si>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</si>
  <si>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</si>
  <si>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</si>
  <si>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</si>
  <si>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</si>
  <si>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</si>
  <si>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</si>
  <si>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</si>
  <si>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</si>
  <si>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</si>
  <si>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</si>
  <si>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</si>
  <si>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</si>
  <si>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</si>
  <si>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</si>
  <si>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</si>
  <si>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</si>
  <si>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</si>
  <si>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</si>
  <si>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</si>
  <si>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</si>
  <si>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</si>
  <si>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</si>
  <si>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</si>
  <si>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</si>
  <si>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</si>
  <si>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</si>
  <si>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</si>
  <si>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</si>
  <si>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</si>
  <si>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</si>
  <si>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</si>
  <si>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</si>
  <si>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</si>
  <si>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</si>
  <si>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</si>
  <si>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</si>
  <si>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</si>
  <si>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</si>
  <si>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</si>
  <si>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</si>
  <si>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</si>
  <si>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</si>
  <si>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</si>
  <si>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</si>
  <si>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</si>
  <si>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</si>
  <si>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</si>
  <si>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</si>
  <si>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</si>
  <si>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</si>
  <si>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</si>
  <si>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</si>
  <si>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</si>
  <si>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</si>
  <si>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</si>
  <si>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</si>
  <si>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</si>
  <si>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</si>
  <si>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</si>
  <si>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</si>
  <si>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</si>
  <si>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</si>
  <si>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</si>
  <si>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</si>
  <si>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</si>
  <si>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</si>
  <si>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</si>
  <si>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</si>
  <si>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</si>
  <si>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</si>
  <si>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</si>
  <si>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</si>
  <si>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</si>
  <si>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</si>
  <si>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</si>
  <si>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</si>
  <si>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</si>
  <si>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</si>
  <si>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</si>
  <si>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</si>
  <si>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</si>
  <si>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</si>
  <si>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</si>
  <si>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</si>
  <si>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</si>
  <si>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</si>
  <si>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</si>
  <si>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</si>
  <si>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</si>
  <si>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</si>
  <si>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</si>
  <si>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</si>
  <si>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</si>
  <si>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</si>
  <si>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</si>
  <si>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</si>
  <si>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</si>
  <si>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</si>
  <si>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</si>
  <si>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</si>
  <si>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</si>
  <si>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</si>
  <si>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</si>
  <si>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</si>
  <si>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</si>
  <si>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</si>
  <si>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</si>
  <si>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</si>
  <si>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</si>
  <si>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</si>
  <si>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</si>
  <si>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</si>
  <si>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</si>
  <si>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</si>
  <si>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</si>
  <si>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</si>
  <si>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</si>
  <si>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</si>
  <si>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</si>
  <si>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</si>
  <si>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</si>
  <si>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</si>
  <si>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</si>
  <si>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</si>
  <si>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</si>
  <si>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</si>
  <si>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</si>
  <si>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</si>
  <si>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</si>
  <si>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</si>
  <si>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</si>
  <si>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</si>
  <si>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</si>
  <si>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</si>
  <si>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</si>
  <si>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</si>
  <si>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</si>
  <si>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</si>
  <si>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</si>
  <si>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</si>
  <si>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</si>
  <si>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</si>
  <si>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</si>
  <si>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</si>
  <si>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</si>
  <si>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</si>
  <si>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</si>
  <si>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</si>
  <si>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</si>
  <si>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</si>
  <si>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</si>
  <si>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</si>
  <si>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</si>
  <si>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</si>
  <si>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</si>
  <si>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</si>
  <si>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</si>
  <si>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</si>
  <si>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</si>
  <si>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</si>
  <si>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</si>
  <si>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</si>
  <si>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</si>
  <si>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</si>
  <si>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</si>
  <si>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</si>
  <si>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</si>
  <si>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</si>
  <si>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</si>
  <si>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</si>
  <si>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</si>
  <si>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</si>
  <si>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</si>
  <si>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</si>
  <si>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</si>
  <si>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</si>
  <si>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</si>
  <si>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</si>
  <si>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</si>
  <si>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</si>
  <si>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</si>
  <si>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</si>
  <si>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</si>
  <si>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</si>
  <si>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</si>
  <si>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</si>
  <si>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</si>
  <si>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</si>
  <si>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</si>
  <si>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</si>
  <si>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</si>
  <si>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</si>
  <si>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</si>
  <si>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</si>
  <si>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</si>
  <si>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</si>
  <si>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</si>
  <si>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</si>
  <si>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</si>
  <si>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</si>
  <si>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</si>
  <si>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</si>
  <si>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</si>
  <si>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</si>
  <si>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</si>
  <si>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</si>
  <si>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</si>
  <si>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</si>
  <si>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</si>
  <si>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</si>
  <si>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</si>
  <si>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</si>
  <si>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</si>
  <si>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</si>
  <si>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</si>
  <si>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</si>
  <si>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</si>
  <si>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</si>
  <si>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</si>
  <si>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</si>
  <si>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</si>
  <si>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</si>
  <si>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</si>
  <si>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</si>
  <si>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</si>
  <si>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</si>
  <si>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</si>
  <si>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</si>
  <si>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</si>
  <si>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</si>
  <si>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</si>
  <si>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</si>
  <si>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</si>
  <si>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</si>
  <si>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</si>
  <si>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</si>
  <si>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</si>
  <si>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</si>
  <si>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</si>
  <si>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</si>
  <si>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</si>
  <si>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</si>
  <si>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</si>
  <si>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</si>
  <si>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</si>
  <si>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</si>
  <si>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</si>
  <si>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</si>
  <si>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</si>
  <si>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</si>
  <si>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</si>
  <si>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</si>
  <si>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</si>
  <si>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</si>
  <si>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</si>
  <si>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</si>
  <si>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</si>
  <si>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</si>
  <si>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</si>
  <si>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</si>
  <si>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</si>
  <si>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</si>
  <si>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</si>
  <si>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</si>
  <si>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</si>
  <si>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</si>
  <si>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</si>
  <si>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</si>
  <si>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</si>
  <si>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</si>
  <si>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</si>
  <si>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</si>
  <si>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</si>
  <si>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</si>
  <si>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</si>
  <si>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</si>
  <si>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</si>
  <si>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</si>
  <si>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</si>
  <si>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</si>
  <si>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</si>
  <si>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</si>
  <si>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</si>
  <si>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</si>
  <si>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</si>
  <si>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</si>
  <si>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</si>
  <si>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</si>
  <si>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</si>
  <si>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</si>
  <si>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</si>
  <si>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</si>
  <si>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</si>
  <si>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</si>
  <si>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</si>
  <si>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</si>
  <si>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</si>
  <si>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</si>
  <si>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</si>
  <si>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</si>
  <si>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</si>
  <si>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</si>
  <si>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</si>
  <si>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</si>
  <si>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</si>
  <si>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</si>
  <si>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</si>
  <si>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</si>
  <si>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</si>
  <si>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</si>
  <si>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</si>
  <si>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</si>
  <si>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</si>
  <si>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</si>
  <si>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</si>
  <si>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</si>
  <si>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</si>
  <si>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</si>
  <si>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</si>
  <si>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</si>
  <si>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</si>
  <si>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</si>
  <si>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</si>
  <si>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</si>
  <si>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</si>
  <si>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</si>
  <si>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</si>
  <si>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</si>
  <si>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</si>
  <si>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</si>
  <si>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</si>
  <si>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</si>
  <si>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</si>
  <si>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</si>
  <si>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</si>
  <si>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</si>
  <si>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</si>
  <si>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</si>
  <si>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</si>
  <si>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</si>
  <si>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</si>
  <si>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</si>
  <si>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</si>
  <si>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</si>
  <si>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</si>
  <si>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</si>
  <si>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</si>
  <si>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</si>
  <si>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</si>
  <si>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</si>
  <si>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</si>
  <si>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</si>
  <si>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</si>
  <si>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</si>
  <si>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</si>
  <si>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</si>
  <si>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</si>
  <si>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</si>
  <si>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</si>
  <si>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</si>
  <si>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</si>
  <si>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</si>
  <si>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</si>
  <si>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</si>
  <si>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</si>
  <si>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</si>
  <si>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</si>
  <si>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</si>
  <si>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</si>
  <si>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</si>
  <si>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</si>
  <si>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</si>
  <si>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</si>
  <si>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</si>
  <si>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</si>
  <si>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</si>
  <si>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</si>
  <si>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</si>
  <si>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</si>
  <si>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</si>
  <si>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</si>
  <si>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</si>
  <si>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</si>
  <si>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</si>
  <si>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</si>
  <si>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</si>
  <si>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</si>
  <si>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</si>
  <si>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</si>
  <si>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</si>
  <si>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</si>
  <si>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</si>
  <si>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</si>
  <si>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</si>
  <si>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</si>
  <si>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</si>
  <si>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</si>
  <si>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</si>
  <si>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</si>
  <si>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</si>
  <si>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</si>
  <si>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</si>
  <si>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</si>
  <si>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</si>
  <si>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</si>
  <si>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</si>
  <si>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</si>
  <si>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</si>
  <si>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</si>
  <si>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</si>
  <si>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</si>
  <si>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</si>
  <si>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</si>
  <si>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</si>
  <si>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</si>
  <si>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</si>
  <si>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</si>
  <si>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</si>
  <si>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</si>
  <si>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</si>
  <si>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</si>
  <si>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</si>
  <si>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</si>
  <si>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</si>
  <si>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</si>
  <si>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</si>
  <si>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</si>
  <si>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</si>
  <si>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</si>
  <si>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</si>
  <si>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</si>
  <si>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</si>
  <si>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</si>
  <si>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</si>
  <si>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</si>
  <si>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</si>
  <si>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</si>
  <si>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</si>
  <si>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</si>
  <si>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</si>
  <si>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</si>
  <si>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</si>
  <si>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</si>
  <si>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</si>
  <si>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</si>
  <si>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</si>
  <si>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</si>
  <si>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</si>
  <si>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</si>
  <si>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</si>
  <si>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</si>
  <si>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</si>
  <si>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</si>
  <si>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</si>
  <si>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</si>
  <si>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</si>
  <si>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</si>
  <si>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</si>
  <si>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</si>
  <si>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</si>
  <si>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</si>
  <si>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</si>
  <si>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</si>
  <si>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</si>
  <si>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</si>
  <si>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</si>
  <si>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</si>
  <si>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</si>
  <si>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</si>
  <si>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</si>
  <si>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</si>
  <si>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</si>
  <si>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</si>
  <si>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</si>
  <si>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</si>
  <si>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</si>
  <si>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</si>
  <si>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</si>
  <si>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</si>
  <si>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</si>
  <si>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</si>
  <si>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</si>
  <si>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</si>
  <si>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</si>
  <si>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</si>
  <si>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</si>
  <si>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</si>
  <si>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</si>
  <si>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</si>
  <si>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</si>
  <si>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</si>
  <si>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</si>
  <si>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</si>
  <si>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</si>
  <si>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</si>
  <si>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</si>
  <si>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</si>
  <si>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</si>
  <si>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</si>
  <si>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</si>
  <si>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</si>
  <si>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</si>
  <si>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</si>
  <si>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</si>
  <si>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</si>
  <si>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</si>
  <si>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</si>
  <si>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</si>
  <si>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</si>
  <si>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</si>
  <si>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</si>
  <si>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</si>
  <si>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</si>
  <si>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</si>
  <si>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</si>
  <si>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</si>
  <si>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</si>
  <si>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</si>
  <si>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</si>
  <si>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</si>
  <si>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</si>
  <si>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</si>
  <si>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</si>
  <si>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</si>
  <si>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</si>
  <si>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</si>
  <si>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</si>
  <si>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</si>
  <si>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</si>
  <si>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</si>
  <si>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</si>
  <si>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</si>
  <si>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</si>
  <si>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</si>
  <si>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</si>
  <si>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</si>
  <si>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</si>
  <si>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</si>
  <si>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</si>
  <si>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</si>
  <si>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</si>
  <si>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</si>
  <si>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</si>
  <si>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</si>
  <si>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</si>
  <si>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</si>
  <si>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</si>
  <si>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</si>
  <si>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</si>
  <si>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</si>
  <si>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</si>
  <si>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</si>
  <si>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</si>
  <si>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</si>
  <si>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</si>
  <si>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</si>
  <si>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</si>
  <si>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</si>
  <si>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</si>
  <si>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</si>
  <si>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</si>
  <si>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</si>
  <si>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</si>
  <si>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</si>
  <si>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</si>
  <si>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</si>
  <si>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</si>
  <si>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</si>
  <si>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</si>
  <si>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</si>
  <si>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</si>
  <si>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</si>
  <si>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</si>
  <si>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</si>
  <si>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</si>
  <si>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</si>
  <si>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</si>
  <si>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</si>
  <si>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</si>
  <si>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</si>
  <si>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</si>
  <si>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</si>
  <si>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</si>
  <si>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</si>
  <si>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</si>
  <si>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</si>
  <si>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</si>
  <si>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</si>
  <si>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</si>
  <si>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</si>
  <si>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</si>
  <si>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</si>
  <si>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</si>
  <si>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</si>
  <si>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</si>
  <si>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</si>
  <si>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</si>
  <si>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</si>
  <si>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</si>
  <si>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</si>
  <si>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</si>
  <si>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</si>
  <si>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</si>
  <si>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</si>
  <si>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</si>
  <si>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</si>
  <si>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</si>
  <si>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</si>
  <si>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</si>
  <si>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</si>
  <si>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</si>
  <si>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</si>
  <si>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</si>
  <si>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</si>
  <si>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</si>
  <si>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</si>
  <si>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</si>
  <si>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</si>
  <si>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</si>
  <si>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</si>
  <si>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</si>
  <si>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</si>
  <si>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</si>
  <si>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</si>
  <si>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</si>
  <si>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</si>
  <si>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</si>
  <si>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</si>
  <si>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</si>
  <si>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</si>
  <si>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</si>
  <si>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</si>
  <si>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</si>
  <si>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</si>
  <si>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</si>
  <si>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</si>
  <si>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</si>
  <si>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</si>
  <si>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</si>
  <si>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</si>
  <si>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</si>
  <si>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</si>
  <si>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</si>
  <si>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</si>
  <si>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</si>
  <si>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</si>
  <si>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</si>
  <si>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</si>
  <si>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</si>
  <si>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</si>
  <si>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</si>
  <si>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</si>
  <si>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</si>
  <si>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</si>
  <si>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</si>
  <si>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</si>
  <si>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</si>
  <si>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</si>
  <si>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</si>
  <si>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</si>
  <si>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</si>
  <si>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</si>
  <si>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</si>
  <si>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</si>
  <si>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</si>
  <si>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</si>
  <si>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</si>
  <si>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</si>
  <si>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</si>
  <si>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</si>
  <si>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</si>
  <si>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</si>
  <si>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</si>
  <si>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</si>
  <si>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</si>
  <si>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</si>
  <si>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</si>
  <si>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</si>
  <si>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</si>
  <si>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</si>
  <si>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</si>
  <si>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</si>
  <si>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</si>
  <si>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</si>
  <si>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</si>
  <si>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</si>
  <si>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</si>
  <si>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</si>
  <si>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</si>
  <si>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</si>
  <si>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</si>
  <si>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</si>
  <si>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</si>
  <si>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</si>
  <si>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</si>
  <si>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</si>
  <si>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</si>
  <si>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</si>
  <si>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</si>
  <si>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</si>
  <si>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</si>
  <si>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</si>
  <si>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</si>
  <si>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</si>
  <si>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</si>
  <si>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</si>
  <si>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</si>
  <si>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</si>
  <si>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</si>
  <si>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</si>
  <si>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</si>
  <si>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</si>
  <si>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</si>
  <si>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</si>
  <si>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</si>
  <si>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</si>
  <si>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</si>
  <si>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</si>
  <si>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</si>
  <si>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</si>
  <si>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</si>
  <si>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</si>
  <si>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</si>
  <si>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</si>
  <si>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</si>
  <si>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</si>
  <si>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</si>
  <si>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</si>
  <si>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</si>
  <si>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</si>
  <si>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</si>
  <si>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</si>
  <si>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</si>
  <si>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</si>
  <si>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</si>
  <si>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</si>
  <si>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</si>
  <si>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</si>
  <si>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</si>
  <si>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</si>
  <si>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</si>
  <si>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</si>
  <si>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</si>
  <si>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</si>
  <si>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</si>
  <si>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</si>
  <si>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</si>
  <si>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</si>
  <si>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</si>
  <si>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</si>
  <si>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</si>
  <si>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</si>
  <si>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</si>
  <si>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</si>
  <si>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</si>
  <si>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</si>
  <si>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</si>
  <si>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</si>
  <si>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</si>
  <si>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</si>
  <si>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</si>
  <si>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</si>
  <si>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</si>
  <si>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</si>
  <si>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</si>
  <si>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</si>
  <si>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</si>
  <si>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</si>
  <si>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</si>
  <si>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</si>
  <si>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</si>
  <si>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</si>
  <si>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</si>
  <si>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</si>
  <si>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</si>
  <si>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</si>
  <si>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</si>
  <si>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</si>
  <si>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</si>
  <si>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</si>
  <si>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</si>
  <si>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</si>
  <si>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</si>
  <si>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</si>
  <si>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</si>
  <si>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</si>
  <si>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</si>
  <si>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</si>
  <si>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</si>
  <si>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</si>
  <si>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</si>
  <si>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</si>
  <si>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</si>
  <si>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</si>
  <si>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</si>
  <si>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</si>
  <si>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</si>
  <si>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</si>
  <si>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</si>
  <si>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</si>
  <si>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</si>
  <si>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</si>
  <si>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</si>
  <si>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</si>
  <si>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</si>
  <si>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</si>
  <si>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</si>
  <si>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</si>
  <si>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</si>
  <si>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</si>
  <si>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</si>
  <si>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</si>
  <si>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</si>
  <si>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</si>
  <si>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</si>
  <si>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</si>
  <si>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</si>
  <si>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</si>
  <si>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</si>
  <si>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</si>
  <si>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</si>
  <si>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</si>
  <si>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</si>
  <si>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</si>
  <si>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</si>
  <si>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</si>
  <si>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</si>
  <si>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</si>
  <si>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</si>
  <si>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</si>
  <si>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</si>
  <si>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</si>
  <si>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</si>
  <si>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</si>
  <si>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</si>
  <si>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</si>
  <si>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</si>
  <si>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</si>
  <si>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</si>
  <si>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</si>
  <si>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</si>
  <si>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</si>
  <si>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</si>
  <si>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</si>
  <si>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</si>
  <si>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</si>
  <si>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</si>
  <si>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</si>
  <si>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</si>
  <si>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</si>
  <si>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</si>
  <si>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</si>
  <si>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</si>
  <si>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</si>
  <si>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</si>
  <si>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</si>
  <si>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</si>
  <si>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</si>
  <si>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</si>
  <si>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</si>
  <si>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</si>
  <si>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</si>
  <si>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</si>
  <si>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</si>
  <si>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</si>
  <si>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</si>
  <si>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</si>
  <si>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</si>
  <si>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</si>
  <si>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</si>
  <si>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</si>
  <si>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</si>
  <si>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</si>
  <si>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</si>
  <si>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</si>
  <si>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</si>
  <si>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</si>
  <si>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</si>
  <si>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</si>
  <si>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</si>
  <si>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</si>
  <si>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</si>
  <si>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</si>
  <si>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</si>
  <si>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</si>
  <si>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</si>
  <si>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</si>
  <si>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</si>
  <si>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</si>
  <si>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</si>
  <si>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</si>
  <si>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</si>
  <si>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</si>
  <si>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</si>
  <si>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</si>
  <si>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</si>
  <si>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</si>
  <si>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</si>
  <si>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</si>
  <si>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</si>
  <si>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</si>
  <si>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</si>
  <si>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</si>
  <si>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</si>
  <si>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</si>
  <si>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</si>
  <si>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</si>
  <si>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</si>
  <si>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</si>
  <si>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</si>
  <si>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</si>
  <si>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</si>
  <si>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</si>
  <si>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</si>
  <si>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</si>
  <si>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</si>
  <si>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</si>
  <si>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</si>
  <si>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</si>
  <si>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</si>
  <si>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</si>
  <si>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</si>
  <si>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</si>
  <si>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</si>
  <si>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</si>
  <si>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</si>
  <si>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</si>
  <si>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</si>
  <si>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</si>
  <si>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</si>
  <si>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</si>
  <si>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</si>
  <si>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</si>
  <si>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</si>
  <si>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</si>
  <si>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</si>
  <si>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</si>
  <si>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</si>
  <si>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</si>
  <si>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</si>
  <si>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</si>
  <si>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</si>
  <si>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</si>
  <si>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</si>
  <si>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</si>
  <si>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</si>
  <si>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</si>
  <si>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</si>
  <si>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</si>
  <si>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</si>
  <si>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</si>
  <si>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</si>
  <si>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</si>
  <si>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</si>
  <si>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</si>
  <si>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</si>
  <si>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</si>
  <si>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</si>
  <si>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</si>
  <si>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</si>
  <si>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</si>
  <si>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</si>
  <si>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</si>
  <si>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</si>
  <si>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</si>
  <si>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</si>
  <si>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</si>
  <si>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</si>
  <si>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</si>
  <si>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</si>
  <si>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</si>
  <si>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</si>
  <si>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</si>
  <si>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</si>
  <si>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</si>
  <si>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</si>
  <si>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</si>
  <si>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</si>
  <si>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</si>
  <si>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</si>
  <si>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</si>
  <si>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</si>
  <si>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</si>
  <si>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</si>
  <si>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</si>
  <si>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</si>
  <si>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</si>
  <si>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</si>
  <si>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</si>
  <si>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</si>
  <si>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</si>
  <si>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</si>
  <si>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</si>
  <si>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</si>
  <si>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</si>
  <si>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</si>
  <si>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</si>
  <si>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</si>
  <si>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</si>
  <si>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</si>
  <si>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</si>
  <si>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</si>
  <si>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</si>
  <si>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</si>
  <si>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</si>
  <si>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</si>
  <si>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</si>
  <si>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</si>
  <si>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</si>
  <si>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</si>
  <si>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</si>
  <si>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</si>
  <si>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</si>
  <si>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</si>
  <si>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</si>
  <si>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</si>
  <si>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</si>
  <si>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</si>
  <si>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</si>
  <si>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</si>
  <si>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</si>
  <si>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</si>
  <si>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</si>
  <si>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</si>
  <si>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</si>
  <si>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</si>
  <si>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</si>
  <si>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</si>
  <si>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</si>
  <si>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</si>
  <si>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</si>
  <si>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</si>
  <si>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</si>
  <si>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</si>
  <si>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</si>
  <si>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</si>
  <si>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</si>
  <si>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</si>
  <si>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</si>
  <si>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</si>
  <si>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</si>
  <si>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</si>
  <si>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</si>
  <si>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</si>
  <si>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</si>
  <si>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</si>
  <si>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</si>
  <si>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</si>
  <si>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</si>
  <si>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</si>
  <si>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</si>
  <si>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</si>
  <si>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</si>
  <si>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</si>
  <si>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</si>
  <si>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</si>
  <si>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</si>
  <si>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</si>
  <si>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</si>
  <si>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</si>
  <si>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</si>
  <si>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</si>
  <si>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</si>
  <si>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</si>
  <si>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</si>
  <si>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</si>
  <si>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</si>
  <si>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</si>
  <si>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</si>
  <si>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</si>
  <si>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</si>
  <si>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</si>
  <si>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</si>
  <si>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</si>
  <si>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</si>
  <si>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</si>
  <si>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</si>
  <si>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</si>
  <si>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</si>
  <si>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</si>
  <si>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</si>
  <si>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</si>
  <si>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</si>
  <si>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</si>
  <si>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</si>
  <si>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</si>
  <si>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</si>
  <si>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</si>
  <si>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</si>
  <si>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</si>
  <si>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</si>
  <si>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</si>
  <si>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</si>
  <si>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</si>
  <si>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</si>
  <si>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</si>
  <si>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</si>
  <si>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</si>
  <si>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</si>
  <si>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</si>
  <si>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</si>
  <si>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</si>
  <si>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</si>
  <si>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</si>
  <si>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</si>
  <si>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</si>
  <si>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</si>
  <si>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</si>
  <si>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</si>
  <si>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</si>
  <si>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</si>
  <si>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</si>
  <si>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</si>
  <si>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</si>
  <si>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</si>
  <si>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</si>
  <si>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</si>
  <si>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</si>
  <si>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</si>
  <si>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</si>
  <si>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</si>
  <si>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</si>
  <si>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</si>
  <si>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</si>
  <si>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</si>
  <si>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</si>
  <si>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</si>
  <si>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</si>
  <si>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</si>
  <si>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</si>
  <si>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</si>
  <si>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</si>
  <si>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</si>
  <si>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</si>
  <si>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</si>
  <si>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</si>
  <si>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</si>
  <si>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</si>
  <si>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</si>
  <si>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</si>
  <si>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</si>
  <si>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</si>
  <si>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</si>
  <si>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</si>
  <si>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</si>
  <si>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</si>
  <si>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</si>
  <si>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</si>
  <si>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</si>
  <si>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</si>
  <si>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</si>
  <si>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</si>
  <si>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</si>
  <si>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</si>
  <si>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</si>
  <si>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</si>
  <si>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</si>
  <si>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</si>
  <si>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</si>
  <si>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</si>
  <si>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</si>
  <si>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</si>
  <si>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</si>
  <si>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</si>
  <si>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</si>
  <si>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</si>
  <si>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</si>
  <si>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</si>
  <si>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</si>
  <si>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</si>
  <si>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</si>
  <si>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</si>
  <si>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</si>
  <si>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</si>
  <si>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</si>
  <si>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</si>
  <si>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</si>
  <si>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</si>
  <si>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</si>
  <si>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</si>
  <si>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</si>
  <si>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</si>
  <si>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</si>
  <si>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</si>
  <si>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</si>
  <si>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</si>
  <si>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</si>
  <si>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</si>
  <si>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</si>
  <si>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</si>
  <si>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</si>
  <si>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</si>
  <si>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</si>
  <si>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</si>
  <si>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</si>
  <si>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</si>
  <si>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</si>
  <si>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</si>
  <si>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</si>
  <si>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</si>
  <si>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</si>
  <si>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</si>
  <si>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</si>
  <si>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</si>
  <si>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</si>
  <si>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</si>
  <si>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</si>
  <si>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</si>
  <si>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</si>
  <si>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</si>
  <si>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</si>
  <si>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</si>
  <si>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</si>
  <si>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</si>
  <si>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</si>
  <si>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</si>
  <si>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</si>
  <si>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</si>
  <si>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</si>
  <si>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</si>
  <si>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</si>
  <si>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</si>
  <si>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</si>
  <si>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</si>
  <si>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</si>
  <si>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</si>
  <si>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</si>
  <si>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</si>
  <si>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</si>
  <si>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</si>
  <si>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</si>
  <si>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</si>
  <si>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</si>
  <si>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</si>
  <si>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</si>
  <si>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</si>
  <si>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</si>
  <si>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</si>
  <si>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</si>
  <si>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</si>
  <si>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</si>
  <si>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</si>
  <si>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</si>
  <si>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</si>
  <si>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</si>
  <si>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</si>
  <si>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</si>
  <si>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</si>
  <si>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</si>
  <si>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</si>
  <si>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</si>
  <si>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</si>
  <si>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</si>
  <si>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</si>
  <si>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</si>
  <si>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</si>
  <si>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</si>
  <si>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</si>
  <si>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</si>
  <si>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</si>
  <si>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</si>
  <si>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</si>
  <si>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</si>
  <si>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</si>
  <si>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</si>
  <si>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</si>
  <si>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</si>
  <si>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</si>
  <si>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</si>
  <si>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</si>
  <si>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</si>
  <si>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</si>
  <si>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</si>
  <si>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</si>
  <si>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</si>
  <si>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</si>
  <si>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</si>
  <si>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</si>
  <si>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</si>
  <si>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</si>
  <si>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</si>
  <si>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</si>
  <si>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</si>
  <si>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</si>
  <si>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</si>
  <si>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</si>
  <si>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</si>
  <si>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</si>
  <si>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</si>
  <si>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</si>
  <si>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</si>
  <si>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</si>
  <si>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</si>
  <si>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</si>
  <si>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</si>
  <si>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</si>
  <si>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</si>
  <si>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</si>
  <si>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</si>
  <si>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</si>
  <si>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</si>
  <si>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</si>
  <si>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</si>
  <si>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</si>
  <si>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</si>
  <si>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</si>
  <si>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</si>
  <si>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</si>
  <si>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</si>
  <si>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</si>
  <si>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</si>
  <si>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</si>
  <si>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</si>
  <si>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</si>
  <si>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</si>
  <si>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</si>
  <si>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</si>
  <si>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</si>
  <si>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</si>
  <si>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</si>
  <si>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</si>
  <si>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</si>
  <si>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</si>
  <si>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</si>
  <si>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</si>
  <si>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</si>
  <si>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</si>
  <si>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</si>
  <si>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</si>
  <si>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</si>
  <si>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</si>
  <si>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</si>
  <si>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</si>
  <si>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</si>
  <si>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</si>
  <si>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</si>
  <si>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</si>
  <si>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</si>
  <si>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</si>
  <si>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</si>
  <si>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</si>
  <si>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</si>
  <si>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</si>
  <si>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</si>
  <si>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</si>
  <si>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</si>
  <si>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</si>
  <si>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</si>
  <si>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</si>
  <si>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</si>
  <si>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</si>
  <si>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</si>
  <si>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</si>
  <si>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</si>
  <si>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</si>
  <si>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</si>
  <si>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</si>
  <si>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</si>
  <si>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</si>
  <si>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</si>
  <si>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</si>
  <si>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</si>
  <si>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</si>
  <si>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</si>
  <si>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</si>
  <si>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</si>
  <si>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</si>
  <si>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</si>
  <si>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</si>
  <si>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</si>
  <si>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</si>
  <si>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</si>
  <si>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</si>
  <si>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</si>
  <si>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</si>
  <si>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</si>
  <si>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</si>
  <si>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</si>
  <si>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</si>
  <si>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</si>
  <si>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</si>
  <si>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</si>
  <si>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</si>
  <si>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</si>
  <si>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</si>
  <si>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</si>
  <si>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</si>
  <si>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</si>
  <si>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</si>
  <si>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</si>
  <si>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</si>
  <si>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</si>
  <si>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</si>
  <si>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</si>
  <si>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</si>
  <si>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</si>
  <si>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</si>
  <si>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</si>
  <si>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</si>
  <si>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</si>
  <si>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</si>
  <si>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</si>
  <si>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</si>
  <si>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</si>
  <si>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</si>
  <si>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</si>
  <si>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</si>
  <si>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</si>
  <si>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</si>
  <si>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</si>
  <si>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</si>
  <si>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</si>
  <si>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</si>
  <si>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</si>
  <si>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</si>
  <si>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</si>
  <si>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</si>
  <si>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</si>
  <si>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</si>
  <si>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</si>
  <si>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</si>
  <si>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</si>
  <si>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</si>
  <si>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</si>
  <si>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</si>
  <si>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</si>
  <si>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</si>
  <si>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</si>
  <si>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</si>
  <si>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</si>
  <si>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</si>
  <si>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</si>
  <si>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</si>
  <si>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</si>
  <si>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</si>
  <si>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</si>
  <si>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</si>
  <si>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</si>
  <si>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</si>
  <si>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</si>
  <si>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</si>
  <si>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</si>
  <si>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</si>
  <si>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</si>
  <si>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</si>
  <si>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</si>
  <si>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</si>
  <si>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</si>
  <si>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</si>
  <si>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</si>
  <si>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</si>
  <si>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</si>
  <si>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</si>
  <si>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</si>
  <si>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</si>
  <si>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</si>
  <si>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</si>
  <si>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</si>
  <si>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</si>
  <si>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</si>
  <si>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</si>
  <si>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</si>
  <si>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</si>
  <si>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</si>
  <si>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</si>
  <si>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</si>
  <si>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</si>
  <si>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</si>
  <si>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</si>
  <si>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</si>
  <si>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</si>
  <si>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</si>
  <si>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</si>
  <si>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</si>
  <si>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</si>
  <si>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</si>
  <si>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</si>
  <si>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</si>
  <si>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</si>
  <si>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</si>
  <si>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</si>
  <si>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</si>
  <si>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</si>
  <si>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</si>
  <si>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</si>
  <si>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</si>
  <si>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</si>
  <si>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</si>
  <si>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</si>
  <si>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</si>
  <si>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</si>
  <si>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</si>
  <si>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</si>
  <si>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</si>
  <si>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</si>
  <si>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</si>
  <si>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</si>
  <si>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</si>
  <si>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</si>
  <si>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</si>
  <si>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</si>
  <si>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</si>
  <si>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</si>
  <si>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</si>
  <si>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</si>
  <si>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</si>
  <si>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</si>
  <si>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</si>
  <si>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</si>
  <si>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</si>
  <si>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</si>
  <si>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</si>
  <si>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</si>
  <si>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</si>
  <si>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</si>
  <si>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</si>
  <si>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</si>
  <si>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</si>
  <si>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</si>
  <si>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</si>
  <si>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</si>
  <si>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</si>
  <si>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</si>
  <si>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</si>
  <si>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</si>
  <si>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</si>
  <si>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</si>
  <si>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</si>
  <si>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</si>
  <si>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</si>
  <si>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</si>
  <si>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</si>
  <si>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</si>
  <si>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</si>
  <si>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</si>
  <si>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</si>
  <si>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</si>
  <si>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</si>
  <si>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</si>
  <si>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</si>
  <si>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</si>
  <si>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</si>
  <si>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</si>
  <si>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</si>
  <si>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</si>
  <si>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</si>
  <si>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</si>
  <si>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</si>
  <si>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</si>
  <si>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</si>
  <si>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</si>
  <si>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</si>
  <si>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</si>
  <si>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</si>
  <si>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</si>
  <si>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</si>
  <si>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</si>
  <si>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</si>
  <si>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</si>
  <si>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</si>
  <si>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</si>
  <si>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</si>
  <si>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</si>
  <si>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</si>
  <si>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</si>
  <si>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</si>
  <si>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</si>
  <si>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</si>
  <si>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</si>
  <si>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</si>
  <si>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</si>
  <si>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</si>
  <si>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</si>
  <si>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</si>
  <si>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</si>
  <si>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</si>
  <si>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</si>
  <si>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</si>
  <si>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</si>
  <si>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</si>
  <si>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</si>
  <si>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</si>
  <si>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</si>
  <si>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</si>
  <si>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</si>
  <si>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</si>
  <si>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</si>
  <si>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</si>
  <si>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</si>
  <si>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</si>
  <si>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</si>
  <si>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</si>
  <si>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</si>
  <si>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</si>
  <si>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</si>
  <si>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</si>
  <si>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</si>
  <si>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</si>
  <si>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</si>
  <si>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</si>
  <si>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</si>
  <si>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</si>
  <si>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</si>
  <si>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</si>
  <si>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</si>
  <si>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</si>
  <si>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</si>
  <si>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</si>
  <si>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</si>
  <si>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</si>
  <si>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</si>
  <si>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</si>
  <si>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</si>
  <si>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</si>
  <si>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</si>
  <si>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</si>
  <si>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</si>
  <si>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</si>
  <si>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</si>
  <si>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</si>
  <si>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</si>
  <si>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</si>
  <si>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</si>
  <si>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</si>
  <si>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</si>
  <si>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</si>
  <si>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</si>
  <si>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</si>
  <si>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</si>
  <si>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</si>
  <si>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</si>
  <si>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</si>
  <si>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</si>
  <si>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</si>
  <si>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</si>
  <si>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</si>
  <si>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</si>
  <si>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</si>
  <si>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</si>
  <si>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</si>
  <si>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</si>
  <si>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</si>
  <si>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</si>
  <si>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</si>
  <si>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</si>
  <si>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</si>
  <si>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</si>
  <si>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</si>
  <si>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</si>
  <si>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</si>
  <si>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</si>
  <si>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</si>
  <si>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</si>
  <si>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</si>
  <si>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</si>
  <si>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</si>
  <si>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</si>
  <si>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</si>
  <si>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</si>
  <si>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</si>
  <si>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</si>
  <si>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</si>
  <si>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</si>
  <si>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</si>
  <si>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</si>
  <si>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</si>
  <si>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</si>
  <si>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</si>
  <si>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</si>
  <si>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</si>
  <si>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</si>
  <si>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</si>
  <si>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</si>
  <si>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</si>
  <si>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</si>
  <si>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</si>
  <si>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</si>
  <si>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</si>
  <si>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</si>
  <si>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</si>
  <si>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</si>
  <si>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</si>
  <si>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</si>
  <si>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</si>
  <si>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</si>
  <si>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</si>
  <si>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</si>
  <si>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</si>
  <si>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</si>
  <si>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</si>
  <si>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</si>
  <si>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</si>
  <si>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</si>
  <si>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</si>
  <si>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</si>
  <si>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</si>
  <si>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</si>
  <si>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</si>
  <si>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</si>
  <si>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</si>
  <si>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</si>
  <si>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</si>
  <si>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</si>
  <si>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</si>
  <si>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</si>
  <si>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</si>
  <si>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</si>
  <si>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</si>
  <si>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</si>
  <si>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</si>
  <si>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</si>
  <si>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</si>
  <si>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</si>
  <si>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</si>
  <si>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</si>
  <si>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</si>
  <si>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</si>
  <si>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</si>
  <si>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</si>
  <si>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</si>
  <si>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</si>
  <si>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</si>
  <si>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</si>
  <si>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</si>
  <si>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</si>
  <si>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</si>
  <si>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</si>
  <si>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</si>
  <si>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</si>
  <si>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</si>
  <si>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</si>
  <si>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</si>
  <si>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</si>
  <si>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</si>
  <si>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</si>
  <si>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</si>
  <si>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</si>
  <si>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</si>
  <si>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</si>
  <si>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</si>
  <si>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</si>
  <si>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</si>
  <si>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</si>
  <si>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</si>
  <si>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</si>
  <si>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</si>
  <si>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</si>
  <si>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</si>
  <si>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</si>
  <si>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</si>
  <si>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</si>
  <si>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</si>
  <si>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</si>
  <si>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</si>
  <si>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</si>
  <si>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</si>
  <si>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</si>
  <si>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</si>
  <si>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</si>
  <si>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</si>
  <si>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</si>
  <si>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</si>
  <si>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</si>
  <si>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</si>
  <si>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</si>
  <si>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</si>
  <si>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</si>
  <si>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</si>
  <si>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</si>
  <si>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</si>
  <si>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</si>
  <si>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</si>
  <si>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</si>
  <si>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</si>
  <si>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</si>
  <si>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</si>
  <si>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</si>
  <si>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</si>
  <si>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</si>
  <si>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</si>
  <si>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</si>
  <si>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</si>
  <si>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</si>
  <si>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</si>
  <si>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</si>
  <si>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</si>
  <si>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</si>
  <si>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</si>
  <si>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</si>
  <si>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</si>
  <si>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</si>
  <si>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</si>
  <si>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</si>
  <si>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</si>
  <si>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</si>
  <si>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</si>
  <si>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</si>
  <si>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</si>
  <si>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</si>
  <si>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</si>
  <si>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</si>
  <si>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</si>
  <si>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</si>
  <si>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</si>
  <si>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</si>
  <si>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</si>
  <si>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</si>
  <si>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</si>
  <si>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</si>
  <si>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</si>
  <si>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</si>
  <si>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</si>
  <si>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</si>
  <si>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</si>
  <si>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</si>
  <si>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</si>
  <si>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</si>
  <si>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</si>
  <si>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</si>
  <si>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</si>
  <si>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</si>
  <si>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</si>
  <si>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</si>
  <si>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</si>
  <si>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</si>
  <si>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</si>
  <si>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</si>
  <si>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</si>
  <si>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</si>
  <si>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</si>
  <si>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</si>
  <si>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</si>
  <si>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</si>
  <si>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</si>
  <si>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</si>
  <si>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</si>
  <si>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</si>
  <si>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</si>
  <si>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</si>
  <si>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</si>
  <si>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</si>
  <si>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</si>
  <si>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</si>
  <si>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</si>
  <si>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</si>
  <si>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</si>
  <si>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</si>
  <si>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</si>
  <si>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</si>
  <si>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</si>
  <si>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</si>
  <si>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</si>
  <si>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</si>
  <si>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</si>
  <si>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</si>
  <si>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</si>
  <si>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</si>
  <si>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</si>
  <si>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</si>
  <si>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</si>
  <si>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</si>
  <si>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</si>
  <si>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</si>
  <si>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</si>
  <si>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</si>
  <si>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</si>
  <si>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</si>
  <si>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</si>
  <si>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</si>
  <si>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</si>
  <si>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</si>
  <si>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</si>
  <si>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</si>
  <si>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</si>
  <si>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</si>
  <si>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</si>
  <si>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</si>
  <si>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</si>
  <si>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</si>
  <si>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</si>
  <si>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</si>
  <si>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</si>
  <si>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</si>
  <si>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</si>
  <si>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</si>
  <si>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</si>
  <si>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</si>
  <si>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</si>
  <si>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</si>
  <si>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</si>
  <si>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</si>
  <si>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</si>
  <si>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</si>
  <si>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</si>
  <si>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</si>
  <si>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</si>
  <si>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</si>
  <si>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</si>
  <si>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</si>
  <si>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</si>
  <si>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</si>
  <si>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</si>
  <si>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</si>
  <si>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</si>
  <si>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</si>
  <si>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</si>
  <si>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</si>
  <si>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</si>
  <si>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</si>
  <si>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</si>
  <si>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</si>
  <si>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</si>
  <si>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</si>
  <si>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</si>
  <si>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</si>
  <si>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</si>
  <si>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</si>
  <si>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</si>
  <si>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</si>
  <si>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</si>
  <si>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</si>
  <si>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</si>
  <si>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</si>
  <si>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</si>
  <si>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</si>
  <si>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</si>
  <si>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</si>
  <si>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</si>
  <si>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</si>
  <si>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</si>
  <si>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</si>
  <si>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</si>
  <si>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</si>
  <si>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</si>
  <si>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</si>
  <si>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</si>
  <si>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</si>
  <si>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</si>
  <si>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</si>
  <si>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</si>
  <si>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</si>
  <si>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</si>
  <si>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</si>
  <si>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</si>
  <si>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</si>
  <si>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</si>
  <si>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</si>
  <si>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</si>
  <si>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</si>
  <si>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</si>
  <si>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</si>
  <si>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</si>
  <si>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</si>
  <si>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</si>
  <si>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</si>
  <si>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</si>
  <si>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</si>
  <si>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</si>
  <si>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</si>
  <si>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</si>
  <si>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</si>
  <si>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</si>
  <si>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</si>
  <si>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</si>
  <si>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</si>
  <si>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</si>
  <si>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</si>
  <si>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</si>
  <si>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</si>
  <si>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</si>
  <si>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</si>
  <si>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</si>
  <si>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</si>
  <si>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</si>
  <si>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</si>
  <si>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</si>
  <si>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</si>
  <si>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</si>
  <si>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</si>
  <si>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</si>
  <si>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</si>
  <si>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</si>
  <si>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</si>
  <si>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</si>
  <si>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</si>
  <si>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</si>
  <si>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</si>
  <si>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</si>
  <si>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</si>
  <si>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</si>
  <si>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</si>
  <si>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</si>
  <si>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</si>
  <si>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</si>
  <si>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</si>
  <si>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</si>
  <si>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</si>
  <si>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</si>
  <si>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</si>
  <si>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</si>
  <si>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</si>
  <si>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</si>
  <si>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</si>
  <si>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</si>
  <si>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</si>
  <si>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</si>
  <si>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</si>
  <si>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</si>
  <si>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</si>
  <si>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</si>
  <si>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</si>
  <si>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</si>
  <si>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</si>
  <si>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</si>
  <si>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</si>
  <si>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</si>
  <si>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</si>
  <si>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</si>
  <si>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</si>
  <si>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</si>
  <si>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</si>
  <si>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</si>
  <si>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</si>
  <si>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</si>
  <si>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</si>
  <si>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</si>
  <si>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</si>
  <si>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</si>
  <si>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</si>
  <si>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</si>
  <si>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</si>
  <si>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</si>
  <si>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</si>
  <si>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</si>
  <si>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</si>
  <si>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</si>
  <si>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</si>
  <si>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</si>
  <si>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</si>
  <si>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</si>
  <si>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</si>
  <si>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</si>
  <si>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</si>
  <si>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</si>
  <si>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</si>
  <si>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</si>
  <si>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</si>
  <si>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</si>
  <si>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</si>
  <si>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</si>
  <si>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</si>
  <si>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</si>
  <si>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</si>
  <si>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</si>
  <si>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</si>
  <si>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</si>
  <si>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</si>
  <si>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</si>
  <si>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</si>
  <si>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</si>
  <si>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</si>
  <si>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</si>
  <si>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</si>
  <si>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</si>
  <si>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</si>
  <si>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</si>
  <si>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</si>
  <si>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</si>
  <si>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</si>
  <si>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</si>
  <si>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</si>
  <si>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</si>
  <si>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</si>
  <si>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</si>
  <si>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</si>
  <si>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</si>
  <si>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</si>
  <si>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</si>
  <si>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</si>
  <si>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</si>
  <si>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</si>
  <si>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</si>
  <si>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</si>
  <si>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</si>
  <si>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</si>
  <si>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</si>
  <si>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</si>
  <si>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</si>
  <si>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</si>
  <si>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</si>
  <si>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</si>
  <si>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</si>
  <si>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</si>
  <si>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</si>
  <si>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</si>
  <si>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</si>
  <si>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</si>
  <si>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</si>
  <si>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</si>
  <si>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</si>
  <si>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</si>
  <si>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</si>
  <si>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</si>
  <si>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</si>
  <si>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</si>
  <si>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</si>
  <si>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</si>
  <si>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</si>
  <si>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</si>
  <si>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</si>
  <si>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</si>
  <si>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</si>
  <si>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</si>
  <si>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</si>
  <si>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</si>
  <si>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</si>
  <si>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</si>
  <si>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</si>
  <si>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</si>
  <si>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</si>
  <si>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</si>
  <si>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</si>
  <si>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</si>
  <si>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</si>
  <si>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</si>
  <si>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</si>
  <si>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</si>
  <si>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</si>
  <si>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</si>
  <si>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</si>
  <si>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</si>
  <si>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</si>
  <si>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</si>
  <si>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</si>
  <si>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</si>
  <si>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</si>
  <si>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</si>
  <si>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</si>
  <si>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</si>
  <si>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</si>
  <si>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</si>
  <si>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</si>
  <si>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</si>
  <si>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</si>
  <si>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</si>
  <si>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</si>
  <si>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</si>
  <si>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</si>
  <si>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</si>
  <si>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</si>
  <si>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</si>
  <si>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</si>
  <si>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</si>
  <si>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</si>
  <si>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</si>
  <si>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</si>
  <si>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</si>
  <si>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</si>
  <si>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</si>
  <si>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</si>
  <si>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</si>
  <si>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</si>
  <si>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</si>
  <si>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</si>
  <si>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</si>
  <si>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</si>
  <si>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</si>
  <si>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</si>
  <si>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</si>
  <si>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</si>
  <si>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</si>
  <si>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</si>
  <si>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</si>
  <si>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</si>
  <si>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</si>
  <si>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</si>
  <si>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</si>
  <si>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</si>
  <si>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</si>
  <si>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</si>
  <si>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</si>
  <si>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</si>
  <si>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</si>
  <si>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</si>
  <si>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</si>
  <si>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</si>
  <si>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</si>
  <si>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</si>
  <si>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</si>
  <si>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</si>
  <si>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</si>
  <si>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</si>
  <si>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</si>
  <si>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</si>
  <si>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</si>
  <si>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</si>
  <si>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</si>
  <si>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</si>
  <si>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</si>
  <si>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</si>
  <si>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</si>
  <si>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</si>
  <si>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</si>
  <si>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</si>
  <si>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</si>
  <si>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</si>
  <si>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</si>
  <si>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</si>
  <si>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</si>
  <si>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</si>
  <si>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</si>
  <si>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</si>
  <si>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</si>
  <si>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</si>
  <si>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</si>
  <si>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</si>
  <si>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</si>
  <si>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</si>
  <si>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</si>
  <si>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</si>
  <si>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</si>
  <si>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</si>
  <si>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</si>
  <si>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</si>
  <si>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</si>
  <si>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</si>
  <si>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</si>
  <si>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</si>
  <si>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</si>
  <si>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</si>
  <si>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</si>
  <si>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</si>
  <si>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</si>
  <si>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</si>
  <si>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</si>
  <si>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</si>
  <si>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</si>
  <si>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</si>
  <si>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</si>
  <si>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</si>
  <si>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</si>
  <si>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</si>
  <si>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</si>
  <si>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</si>
  <si>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</si>
  <si>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</si>
  <si>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</si>
  <si>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</si>
  <si>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</si>
  <si>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</si>
  <si>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</si>
  <si>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</si>
  <si>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</si>
  <si>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</si>
  <si>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</si>
  <si>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</si>
  <si>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</si>
  <si>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</si>
  <si>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</si>
  <si>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</si>
  <si>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</si>
  <si>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</si>
  <si>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</si>
  <si>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</si>
  <si>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</si>
  <si>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</si>
  <si>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</si>
  <si>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</si>
  <si>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</si>
  <si>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</si>
  <si>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</si>
  <si>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</si>
  <si>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</si>
  <si>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</si>
  <si>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</si>
  <si>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</si>
  <si>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</si>
  <si>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</si>
  <si>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</si>
  <si>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</si>
  <si>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</si>
  <si>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</si>
  <si>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</si>
  <si>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</si>
  <si>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</si>
  <si>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</si>
  <si>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</si>
  <si>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</si>
  <si>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</si>
  <si>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</si>
  <si>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</si>
  <si>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</si>
  <si>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</si>
  <si>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</si>
  <si>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</si>
  <si>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</si>
  <si>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</si>
  <si>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</si>
  <si>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</si>
  <si>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</si>
  <si>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</si>
  <si>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</si>
  <si>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</si>
  <si>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</si>
  <si>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</si>
  <si>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</si>
  <si>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</si>
  <si>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</si>
  <si>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</si>
  <si>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</si>
  <si>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</si>
  <si>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</si>
  <si>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</si>
  <si>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</si>
  <si>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</si>
  <si>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</si>
  <si>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</si>
  <si>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</si>
  <si>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</si>
  <si>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</si>
  <si>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</si>
  <si>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</si>
  <si>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</si>
  <si>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</si>
  <si>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</si>
  <si>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</si>
  <si>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</si>
  <si>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</si>
  <si>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</si>
  <si>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</si>
  <si>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</si>
  <si>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</si>
  <si>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</si>
  <si>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</si>
  <si>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</si>
  <si>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</si>
  <si>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</si>
  <si>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</si>
  <si>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</si>
  <si>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</si>
  <si>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</si>
  <si>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</si>
  <si>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</si>
  <si>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</si>
  <si>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</si>
  <si>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</si>
  <si>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</si>
  <si>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</si>
  <si>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</si>
  <si>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</si>
  <si>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</si>
  <si>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</si>
  <si>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</si>
  <si>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</si>
  <si>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</si>
  <si>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</si>
  <si>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</si>
  <si>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</si>
  <si>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</si>
  <si>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</si>
  <si>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</si>
  <si>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</si>
  <si>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</si>
  <si>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</si>
  <si>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</si>
  <si>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</si>
  <si>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</si>
  <si>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</si>
  <si>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</si>
  <si>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</si>
  <si>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</si>
  <si>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</si>
  <si>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</si>
  <si>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</si>
  <si>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</si>
  <si>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</si>
  <si>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</si>
  <si>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</si>
  <si>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</si>
  <si>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</si>
  <si>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</si>
  <si>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</si>
  <si>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</si>
  <si>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</si>
  <si>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</si>
  <si>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</si>
  <si>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</si>
  <si>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</si>
  <si>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</si>
  <si>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</si>
  <si>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</si>
  <si>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</si>
  <si>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</si>
  <si>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</si>
  <si>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</si>
  <si>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</si>
  <si>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</si>
  <si>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</si>
  <si>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</si>
  <si>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</si>
  <si>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</si>
  <si>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</si>
  <si>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</si>
  <si>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</si>
  <si>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</si>
  <si>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</si>
  <si>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</si>
  <si>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</si>
  <si>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</si>
  <si>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</si>
  <si>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</si>
  <si>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</si>
  <si>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</si>
  <si>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</si>
  <si>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</si>
  <si>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</si>
  <si>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</si>
  <si>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</si>
  <si>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</si>
  <si>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</si>
  <si>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</si>
  <si>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</si>
  <si>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</si>
  <si>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</si>
  <si>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</si>
  <si>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</si>
  <si>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</si>
  <si>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</si>
  <si>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</si>
  <si>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</si>
  <si>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</si>
  <si>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</si>
  <si>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</si>
  <si>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</si>
  <si>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</si>
  <si>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</si>
  <si>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</si>
  <si>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</si>
  <si>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</si>
  <si>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</si>
  <si>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</si>
  <si>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</si>
  <si>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</si>
  <si>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</si>
  <si>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</si>
  <si>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</si>
  <si>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</si>
  <si>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</si>
  <si>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</si>
  <si>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</si>
  <si>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</si>
  <si>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</si>
  <si>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</si>
  <si>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</si>
  <si>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</si>
  <si>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</si>
  <si>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</si>
  <si>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</si>
  <si>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</si>
  <si>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</si>
  <si>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</si>
  <si>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</si>
  <si>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</si>
  <si>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</si>
  <si>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</si>
  <si>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</si>
  <si>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</si>
  <si>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</si>
  <si>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</si>
  <si>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</si>
  <si>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</si>
  <si>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</si>
  <si>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</si>
  <si>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</si>
  <si>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</si>
  <si>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</si>
  <si>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</si>
  <si>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</si>
  <si>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</si>
  <si>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</si>
  <si>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</si>
  <si>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</si>
  <si>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</si>
  <si>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</si>
  <si>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</si>
  <si>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</si>
  <si>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</si>
  <si>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</si>
  <si>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</si>
  <si>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</si>
  <si>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</si>
  <si>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</si>
  <si>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</si>
  <si>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</si>
  <si>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</si>
  <si>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</si>
  <si>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</si>
  <si>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</si>
  <si>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</si>
  <si>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</si>
  <si>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</si>
  <si>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</si>
  <si>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</si>
  <si>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</si>
  <si>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</si>
  <si>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</si>
  <si>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</si>
  <si>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</si>
  <si>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</si>
  <si>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</si>
  <si>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</si>
  <si>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</si>
  <si>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</si>
  <si>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</si>
  <si>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</si>
  <si>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</si>
  <si>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</si>
  <si>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</si>
  <si>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</si>
  <si>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</si>
  <si>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</si>
  <si>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</si>
  <si>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</si>
  <si>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</si>
  <si>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</si>
  <si>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</si>
  <si>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</si>
  <si>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</si>
  <si>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</si>
  <si>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</si>
  <si>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</si>
  <si>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</si>
  <si>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</si>
  <si>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</si>
  <si>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</si>
  <si>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</si>
  <si>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</si>
  <si>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</si>
  <si>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</si>
  <si>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</si>
  <si>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</si>
  <si>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</si>
  <si>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</si>
  <si>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</si>
  <si>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</si>
  <si>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</si>
  <si>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</si>
  <si>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</si>
  <si>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</si>
  <si>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</si>
  <si>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</si>
  <si>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</si>
  <si>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</si>
  <si>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</si>
  <si>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</si>
  <si>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</si>
  <si>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</si>
  <si>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</si>
  <si>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</si>
  <si>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</si>
  <si>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</si>
  <si>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</si>
  <si>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</si>
  <si>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</si>
  <si>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</si>
  <si>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</si>
  <si>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</si>
  <si>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</si>
  <si>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</si>
  <si>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</si>
  <si>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</si>
  <si>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</si>
  <si>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</si>
  <si>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</si>
  <si>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</si>
  <si>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</si>
  <si>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</si>
  <si>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</si>
  <si>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</si>
  <si>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</si>
  <si>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</si>
  <si>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</si>
  <si>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</si>
  <si>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</si>
  <si>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</si>
  <si>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</si>
  <si>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</si>
  <si>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</si>
  <si>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</si>
  <si>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</si>
  <si>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</si>
  <si>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</si>
  <si>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</si>
  <si>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</si>
  <si>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</si>
  <si>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</si>
  <si>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</si>
  <si>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</si>
  <si>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</si>
  <si>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</si>
  <si>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</si>
  <si>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</si>
  <si>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</si>
  <si>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</si>
  <si>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</si>
  <si>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</si>
  <si>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</si>
  <si>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</si>
  <si>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</si>
  <si>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</si>
  <si>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</si>
  <si>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</si>
  <si>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</si>
  <si>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</si>
  <si>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</si>
  <si>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</si>
  <si>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</si>
  <si>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</si>
  <si>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</si>
  <si>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</si>
  <si>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</si>
  <si>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</si>
  <si>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</si>
  <si>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</si>
  <si>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</si>
  <si>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</si>
  <si>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</si>
  <si>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</si>
  <si>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</si>
  <si>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</si>
  <si>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</si>
  <si>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</si>
  <si>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</si>
  <si>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</si>
  <si>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</si>
  <si>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</si>
  <si>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</si>
  <si>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</si>
  <si>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</si>
  <si>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</si>
  <si>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</si>
  <si>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</si>
  <si>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</si>
  <si>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</si>
  <si>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</si>
  <si>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</si>
  <si>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</si>
  <si>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</si>
  <si>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</si>
  <si>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</si>
  <si>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</si>
  <si>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</si>
  <si>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</si>
  <si>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</si>
  <si>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</si>
  <si>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</si>
  <si>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</si>
  <si>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</si>
  <si>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</si>
  <si>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</si>
  <si>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</si>
  <si>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</si>
  <si>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</si>
  <si>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</si>
  <si>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</si>
  <si>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</si>
  <si>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</si>
  <si>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</si>
  <si>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</si>
  <si>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</si>
  <si>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</si>
  <si>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</si>
  <si>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</si>
  <si>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</si>
  <si>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</si>
  <si>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</si>
  <si>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</si>
  <si>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</si>
  <si>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</si>
  <si>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</si>
  <si>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</si>
  <si>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</si>
  <si>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</si>
  <si>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</si>
  <si>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</si>
  <si>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</si>
  <si>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</si>
  <si>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</si>
  <si>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</si>
  <si>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</si>
  <si>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</si>
  <si>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</si>
  <si>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</si>
  <si>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</si>
  <si>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</si>
  <si>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</si>
  <si>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</si>
  <si>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</si>
  <si>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</si>
  <si>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</si>
  <si>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</si>
  <si>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</si>
  <si>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</si>
  <si>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</si>
  <si>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</si>
  <si>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</si>
  <si>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</si>
  <si>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</si>
  <si>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</si>
  <si>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</si>
  <si>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</si>
  <si>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</si>
  <si>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</si>
  <si>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</si>
  <si>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</si>
  <si>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</si>
  <si>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</si>
  <si>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</si>
  <si>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</si>
  <si>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</si>
  <si>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</si>
  <si>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</si>
  <si>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</si>
  <si>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</si>
  <si>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</si>
  <si>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</si>
  <si>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</si>
  <si>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</si>
  <si>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</si>
  <si>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</si>
  <si>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</si>
  <si>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</si>
  <si>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</si>
  <si>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</si>
  <si>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</si>
  <si>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</si>
  <si>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</si>
  <si>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</si>
  <si>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</si>
  <si>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</si>
  <si>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</si>
  <si>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</si>
  <si>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</si>
  <si>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</si>
  <si>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</si>
  <si>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</si>
  <si>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</si>
  <si>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</si>
  <si>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</si>
  <si>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</si>
  <si>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</si>
  <si>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</si>
  <si>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</si>
  <si>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</si>
  <si>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</si>
  <si>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</si>
  <si>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</si>
  <si>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</si>
  <si>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</si>
  <si>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</si>
  <si>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</si>
  <si>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</si>
  <si>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</si>
  <si>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</si>
  <si>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</si>
  <si>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</si>
  <si>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</si>
  <si>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</si>
  <si>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</si>
  <si>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</si>
  <si>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</si>
  <si>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</si>
  <si>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</si>
  <si>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</si>
  <si>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</si>
  <si>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</si>
  <si>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</si>
  <si>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</si>
  <si>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</si>
  <si>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</si>
  <si>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</si>
  <si>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</si>
  <si>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</si>
  <si>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</si>
  <si>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</si>
  <si>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</si>
  <si>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</si>
  <si>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</si>
  <si>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</si>
  <si>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</si>
  <si>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</si>
  <si>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</si>
  <si>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</si>
  <si>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</si>
  <si>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</si>
  <si>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</si>
  <si>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</si>
  <si>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</si>
  <si>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</si>
  <si>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</si>
  <si>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</si>
  <si>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</si>
  <si>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</si>
  <si>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</si>
  <si>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</si>
  <si>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</si>
  <si>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</si>
  <si>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</si>
  <si>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</si>
  <si>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</si>
  <si>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</si>
  <si>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</si>
  <si>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</si>
  <si>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</si>
  <si>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</si>
  <si>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</si>
  <si>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</si>
  <si>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</si>
  <si>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</si>
  <si>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</si>
  <si>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</si>
  <si>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</si>
  <si>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</si>
  <si>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</si>
  <si>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</si>
  <si>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</si>
  <si>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</si>
  <si>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</si>
  <si>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</si>
  <si>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</si>
  <si>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</si>
  <si>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</si>
  <si>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</si>
  <si>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</si>
  <si>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</si>
  <si>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</si>
  <si>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</si>
  <si>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</si>
  <si>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</si>
  <si>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</si>
  <si>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</si>
  <si>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</si>
  <si>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</si>
  <si>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</si>
  <si>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</si>
  <si>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</si>
  <si>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</si>
  <si>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</si>
  <si>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</si>
  <si>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</si>
  <si>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</si>
  <si>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</si>
  <si>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</si>
  <si>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</si>
  <si>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</si>
  <si>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</si>
  <si>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</si>
  <si>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</si>
  <si>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</si>
  <si>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</si>
  <si>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</si>
  <si>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</si>
  <si>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</si>
  <si>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</si>
  <si>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</si>
  <si>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</si>
  <si>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</si>
  <si>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</si>
  <si>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</si>
  <si>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</si>
  <si>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</si>
  <si>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</si>
  <si>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</si>
  <si>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</si>
  <si>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</si>
  <si>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</si>
  <si>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</si>
  <si>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</si>
  <si>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</si>
  <si>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</si>
  <si>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</si>
  <si>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</si>
  <si>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</si>
  <si>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</si>
  <si>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</si>
  <si>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</si>
  <si>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</si>
  <si>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</si>
  <si>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</si>
  <si>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</si>
  <si>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</si>
  <si>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</si>
  <si>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</si>
  <si>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</si>
  <si>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</si>
  <si>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</si>
  <si>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</si>
  <si>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</si>
  <si>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</si>
  <si>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</si>
  <si>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</si>
  <si>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</si>
  <si>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</si>
  <si>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</si>
  <si>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</si>
  <si>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</si>
  <si>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</si>
  <si>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</si>
  <si>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</si>
  <si>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</si>
  <si>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</si>
  <si>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</si>
  <si>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</si>
  <si>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</si>
  <si>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</si>
  <si>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</si>
  <si>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</si>
  <si>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</si>
  <si>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</si>
  <si>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</si>
  <si>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</si>
  <si>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</si>
  <si>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</si>
  <si>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</si>
  <si>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</si>
  <si>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</si>
  <si>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</si>
  <si>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</si>
  <si>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</si>
  <si>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</si>
  <si>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</si>
  <si>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</si>
  <si>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</si>
  <si>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</si>
  <si>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</si>
  <si>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</si>
  <si>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</si>
  <si>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</si>
  <si>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</si>
  <si>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</si>
  <si>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</si>
  <si>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</si>
  <si>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</si>
  <si>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</si>
  <si>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</si>
  <si>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</si>
  <si>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</si>
  <si>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</si>
  <si>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</si>
  <si>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</si>
  <si>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</si>
  <si>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</si>
  <si>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</si>
  <si>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</si>
  <si>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</si>
  <si>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</si>
  <si>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</si>
  <si>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</si>
  <si>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</si>
  <si>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</si>
  <si>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</si>
  <si>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</si>
  <si>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</si>
  <si>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</si>
  <si>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</si>
  <si>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</si>
  <si>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</si>
  <si>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</si>
  <si>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</si>
  <si>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</si>
  <si>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</si>
  <si>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</si>
  <si>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</si>
  <si>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</si>
  <si>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</si>
  <si>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</si>
  <si>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</si>
  <si>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</si>
  <si>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</si>
  <si>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</si>
  <si>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</si>
  <si>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</si>
  <si>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</si>
  <si>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</si>
  <si>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</si>
  <si>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</si>
  <si>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</si>
  <si>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</si>
  <si>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</si>
  <si>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</si>
  <si>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</si>
  <si>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</si>
  <si>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</si>
  <si>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</si>
  <si>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</si>
  <si>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</si>
  <si>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</si>
  <si>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</si>
  <si>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</si>
  <si>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</si>
  <si>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</si>
  <si>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</si>
  <si>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</si>
  <si>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</si>
  <si>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</si>
  <si>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</si>
  <si>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</si>
  <si>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</si>
  <si>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</si>
  <si>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</si>
  <si>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</si>
  <si>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</si>
  <si>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</si>
  <si>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</si>
  <si>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</si>
  <si>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</si>
  <si>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</si>
  <si>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</si>
  <si>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</si>
  <si>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</si>
  <si>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</si>
  <si>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</si>
  <si>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</si>
  <si>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</si>
  <si>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</si>
  <si>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</si>
  <si>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</si>
  <si>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</si>
  <si>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</si>
  <si>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</si>
  <si>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</si>
  <si>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</si>
  <si>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</si>
  <si>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</si>
  <si>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</si>
  <si>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</si>
  <si>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</si>
  <si>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</si>
  <si>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</si>
  <si>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</si>
  <si>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</si>
  <si>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</si>
  <si>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</si>
  <si>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</si>
  <si>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</si>
  <si>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</si>
  <si>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</si>
  <si>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</si>
  <si>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</si>
  <si>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</si>
  <si>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</si>
  <si>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</si>
  <si>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</si>
  <si>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</si>
  <si>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</si>
  <si>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</si>
  <si>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</si>
  <si>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</si>
  <si>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</si>
  <si>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</si>
  <si>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</si>
  <si>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</si>
  <si>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</si>
  <si>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</si>
  <si>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</si>
  <si>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</si>
  <si>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</si>
  <si>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</si>
  <si>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</si>
  <si>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</si>
  <si>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</si>
  <si>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</si>
  <si>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</si>
  <si>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</si>
  <si>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</si>
  <si>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</si>
  <si>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</si>
  <si>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</si>
  <si>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</si>
  <si>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</si>
  <si>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</si>
  <si>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</si>
  <si>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</si>
  <si>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</si>
  <si>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</si>
  <si>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</si>
  <si>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</si>
  <si>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</si>
  <si>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</si>
  <si>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</si>
  <si>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</si>
  <si>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</si>
  <si>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</si>
  <si>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</si>
  <si>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</si>
  <si>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</si>
  <si>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</si>
  <si>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</si>
  <si>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</si>
  <si>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</si>
  <si>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</si>
  <si>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</si>
  <si>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</si>
  <si>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</si>
  <si>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</si>
  <si>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</si>
  <si>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</si>
  <si>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</si>
  <si>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</si>
  <si>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</si>
  <si>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</si>
  <si>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</si>
  <si>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</si>
  <si>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</si>
  <si>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</si>
  <si>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</si>
  <si>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</si>
  <si>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</si>
  <si>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</si>
  <si>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</si>
  <si>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</si>
  <si>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</si>
  <si>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</si>
  <si>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</si>
  <si>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</si>
  <si>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</si>
  <si>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</si>
  <si>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</si>
  <si>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</si>
  <si>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</si>
  <si>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</si>
  <si>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</si>
  <si>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</si>
  <si>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</si>
  <si>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</si>
  <si>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</si>
  <si>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</si>
  <si>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</si>
  <si>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</si>
  <si>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</si>
  <si>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</si>
  <si>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</si>
  <si>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</si>
  <si>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</si>
  <si>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</si>
  <si>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</si>
  <si>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</si>
  <si>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</si>
  <si>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</si>
  <si>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</si>
  <si>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</si>
  <si>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</si>
  <si>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</si>
  <si>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</si>
  <si>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</si>
  <si>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</si>
  <si>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</si>
  <si>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</si>
  <si>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</si>
  <si>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</si>
  <si>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</si>
  <si>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</si>
  <si>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</si>
  <si>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</si>
  <si>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</si>
  <si>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</si>
  <si>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</si>
  <si>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</si>
  <si>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</si>
  <si>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</si>
  <si>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</si>
  <si>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</si>
  <si>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</si>
  <si>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</si>
  <si>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</si>
  <si>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</si>
  <si>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</si>
  <si>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</si>
  <si>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</si>
  <si>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</si>
  <si>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</si>
  <si>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</si>
  <si>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</si>
  <si>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</si>
  <si>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</si>
  <si>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</si>
  <si>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</si>
  <si>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</si>
  <si>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</si>
  <si>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</si>
  <si>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</si>
  <si>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</si>
  <si>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</si>
  <si>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</si>
  <si>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</si>
  <si>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</si>
  <si>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</si>
  <si>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</si>
  <si>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</si>
  <si>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</si>
  <si>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</si>
  <si>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</si>
  <si>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</si>
  <si>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</si>
  <si>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</si>
  <si>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</si>
  <si>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</si>
  <si>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</si>
  <si>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</si>
  <si>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</si>
  <si>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</si>
  <si>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</si>
  <si>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</si>
  <si>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</si>
  <si>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</si>
  <si>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</si>
  <si>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</si>
  <si>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</si>
  <si>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</si>
  <si>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</si>
  <si>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</si>
  <si>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</si>
  <si>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</si>
  <si>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</si>
  <si>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</si>
  <si>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</si>
  <si>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</si>
  <si>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</si>
  <si>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</si>
  <si>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</si>
  <si>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</si>
  <si>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</si>
  <si>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</si>
  <si>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</si>
  <si>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</si>
  <si>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</si>
  <si>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</si>
  <si>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</si>
  <si>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</si>
  <si>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</si>
  <si>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</si>
  <si>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</si>
  <si>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</si>
  <si>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</si>
  <si>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</si>
  <si>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</si>
  <si>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</si>
  <si>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</si>
  <si>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</si>
  <si>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</si>
  <si>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</si>
  <si>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</si>
  <si>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</si>
  <si>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</si>
  <si>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</si>
  <si>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</si>
  <si>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</si>
  <si>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</si>
  <si>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</si>
  <si>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</si>
  <si>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</si>
  <si>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</si>
  <si>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</si>
  <si>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</si>
  <si>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</si>
  <si>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</si>
  <si>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</si>
  <si>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</si>
  <si>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</si>
  <si>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</si>
  <si>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</si>
  <si>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</si>
  <si>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</si>
  <si>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</si>
  <si>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</si>
  <si>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</si>
  <si>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</si>
  <si>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</si>
  <si>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</si>
  <si>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</si>
  <si>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</si>
  <si>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</si>
  <si>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</si>
  <si>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</si>
  <si>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</si>
  <si>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</si>
  <si>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</si>
  <si>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</si>
  <si>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</si>
  <si>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</si>
  <si>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</si>
  <si>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</si>
  <si>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</si>
  <si>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</si>
  <si>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</si>
  <si>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</si>
  <si>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</si>
  <si>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</si>
  <si>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</si>
  <si>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</si>
  <si>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</si>
  <si>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</si>
  <si>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</si>
  <si>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</si>
  <si>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</si>
  <si>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</si>
  <si>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</si>
  <si>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</si>
  <si>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</si>
  <si>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</si>
  <si>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</si>
  <si>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</si>
  <si>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</si>
  <si>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</si>
  <si>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</si>
  <si>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</si>
  <si>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</si>
  <si>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</si>
  <si>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</si>
  <si>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</si>
  <si>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</si>
  <si>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</si>
  <si>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</si>
  <si>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</si>
  <si>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</si>
  <si>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</si>
  <si>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</si>
  <si>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</si>
  <si>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</si>
  <si>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</si>
  <si>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</si>
  <si>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</si>
  <si>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</si>
  <si>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</si>
  <si>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</si>
  <si>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</si>
  <si>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</si>
  <si>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</si>
  <si>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</si>
  <si>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</si>
  <si>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</si>
  <si>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</si>
  <si>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</si>
  <si>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</si>
  <si>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</si>
  <si>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</si>
  <si>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</si>
  <si>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</si>
  <si>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</si>
  <si>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</si>
  <si>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</si>
  <si>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</si>
  <si>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</si>
  <si>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</si>
  <si>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</si>
  <si>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</si>
  <si>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</si>
  <si>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</si>
  <si>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</si>
  <si>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</si>
  <si>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</si>
  <si>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</si>
  <si>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</si>
  <si>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</si>
  <si>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</si>
  <si>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</si>
  <si>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</si>
  <si>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</si>
  <si>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</si>
  <si>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</si>
  <si>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</si>
  <si>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</si>
  <si>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</si>
  <si>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</si>
  <si>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</si>
  <si>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</si>
  <si>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</si>
  <si>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</si>
  <si>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</si>
  <si>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</si>
  <si>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</si>
  <si>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</si>
  <si>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</si>
  <si>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</si>
  <si>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</si>
  <si>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</si>
  <si>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</si>
  <si>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</si>
  <si>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</si>
  <si>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</si>
  <si>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</si>
  <si>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</si>
  <si>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</si>
  <si>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</si>
  <si>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</si>
  <si>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</si>
  <si>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</si>
  <si>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</si>
  <si>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</si>
  <si>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</si>
  <si>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</si>
  <si>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</si>
  <si>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</si>
  <si>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</si>
  <si>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</si>
  <si>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</si>
  <si>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</si>
  <si>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</si>
  <si>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</si>
  <si>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</si>
  <si>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</si>
  <si>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</si>
  <si>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</si>
  <si>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</si>
  <si>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</si>
  <si>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</si>
  <si>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</si>
  <si>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</si>
  <si>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</si>
  <si>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</si>
  <si>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</si>
  <si>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</si>
  <si>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</si>
  <si>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</si>
  <si>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</si>
  <si>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</si>
  <si>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</si>
  <si>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</si>
  <si>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</si>
  <si>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</si>
  <si>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</si>
  <si>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</si>
  <si>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</si>
  <si>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</si>
  <si>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</si>
  <si>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</si>
  <si>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</si>
  <si>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</si>
  <si>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</si>
  <si>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</si>
  <si>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</si>
  <si>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</si>
  <si>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</si>
  <si>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</si>
  <si>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</si>
  <si>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</si>
  <si>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</si>
  <si>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</si>
  <si>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</si>
  <si>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</si>
  <si>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</si>
  <si>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</si>
  <si>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</si>
  <si>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</si>
  <si>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</si>
  <si>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</si>
  <si>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</si>
  <si>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</si>
  <si>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</si>
  <si>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</si>
  <si>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</si>
  <si>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</si>
  <si>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</si>
  <si>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</si>
  <si>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</si>
  <si>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</si>
  <si>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</si>
  <si>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</si>
  <si>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</si>
  <si>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</si>
  <si>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</si>
  <si>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</si>
  <si>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</si>
  <si>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</si>
  <si>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</si>
  <si>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</si>
  <si>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</si>
  <si>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</si>
  <si>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</si>
  <si>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</si>
  <si>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</si>
  <si>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</si>
  <si>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</si>
  <si>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</si>
  <si>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</si>
  <si>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</si>
  <si>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</si>
  <si>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</si>
  <si>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</si>
  <si>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</si>
  <si>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</si>
  <si>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</si>
  <si>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</si>
  <si>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</si>
  <si>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</si>
  <si>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</si>
  <si>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</si>
  <si>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</si>
  <si>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</si>
  <si>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</si>
  <si>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</si>
  <si>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</si>
  <si>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</si>
  <si>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</si>
  <si>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</si>
  <si>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</si>
  <si>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</si>
  <si>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</si>
  <si>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</si>
  <si>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</si>
  <si>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</si>
  <si>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</si>
  <si>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</si>
  <si>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</si>
  <si>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</si>
  <si>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</si>
  <si>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</si>
  <si>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</si>
  <si>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</si>
  <si>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</si>
  <si>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</si>
  <si>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</si>
  <si>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</si>
  <si>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</si>
  <si>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</si>
  <si>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</si>
  <si>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</si>
  <si>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</si>
  <si>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</si>
  <si>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</si>
  <si>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</si>
  <si>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</si>
  <si>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</si>
  <si>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</si>
  <si>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</si>
  <si>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</si>
  <si>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</si>
  <si>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</si>
  <si>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</si>
  <si>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</si>
  <si>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</si>
  <si>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</si>
  <si>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</si>
  <si>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</si>
  <si>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</si>
  <si>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</si>
  <si>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</si>
  <si>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</si>
  <si>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</si>
  <si>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</si>
  <si>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</si>
  <si>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</si>
  <si>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</si>
  <si>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</si>
  <si>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</si>
  <si>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</si>
  <si>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</si>
  <si>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</si>
  <si>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</si>
  <si>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</si>
  <si>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</si>
  <si>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</si>
  <si>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</si>
  <si>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</si>
  <si>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</si>
  <si>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</si>
  <si>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</si>
  <si>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</si>
  <si>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</si>
  <si>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</si>
  <si>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</si>
  <si>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</si>
  <si>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</si>
  <si>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</si>
  <si>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</si>
  <si>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</si>
  <si>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</si>
  <si>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</si>
  <si>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</si>
  <si>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</si>
  <si>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</si>
  <si>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</si>
  <si>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</si>
  <si>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</si>
  <si>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</si>
  <si>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</si>
  <si>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</si>
  <si>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</si>
  <si>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</si>
  <si>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</si>
  <si>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</si>
  <si>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</si>
  <si>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</si>
  <si>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</si>
  <si>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</si>
  <si>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</si>
  <si>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</si>
  <si>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</si>
  <si>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</si>
  <si>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</si>
  <si>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</si>
  <si>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</si>
  <si>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</si>
  <si>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</si>
  <si>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</si>
  <si>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</si>
  <si>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</si>
  <si>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</si>
  <si>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</si>
  <si>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</si>
  <si>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</si>
  <si>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</si>
  <si>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</si>
  <si>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</si>
  <si>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</si>
  <si>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</si>
  <si>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</si>
  <si>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</si>
  <si>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</si>
  <si>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</si>
  <si>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</si>
  <si>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</si>
  <si>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</si>
  <si>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</si>
  <si>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</si>
  <si>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</si>
  <si>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</si>
  <si>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</si>
  <si>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</si>
  <si>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</si>
  <si>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</si>
  <si>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</si>
  <si>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</si>
  <si>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</si>
  <si>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</si>
  <si>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</si>
  <si>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</si>
  <si>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</si>
  <si>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</si>
  <si>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</si>
  <si>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</si>
  <si>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</si>
  <si>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</si>
  <si>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</si>
  <si>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</si>
  <si>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</si>
  <si>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</si>
  <si>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</si>
  <si>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</si>
  <si>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</si>
  <si>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</si>
  <si>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</si>
  <si>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</si>
  <si>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</si>
  <si>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</si>
  <si>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</si>
  <si>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</si>
  <si>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</si>
  <si>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</si>
  <si>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</si>
  <si>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</si>
  <si>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</si>
  <si>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</si>
  <si>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</si>
  <si>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</si>
  <si>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</si>
  <si>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</si>
  <si>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</si>
  <si>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</si>
  <si>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</si>
  <si>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</si>
  <si>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</si>
  <si>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</si>
  <si>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</si>
  <si>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</si>
  <si>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</si>
  <si>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</si>
  <si>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</si>
  <si>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</si>
  <si>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</si>
  <si>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</si>
  <si>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</si>
  <si>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</si>
  <si>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</si>
  <si>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</si>
  <si>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</si>
  <si>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</si>
  <si>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</si>
  <si>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</si>
  <si>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</si>
  <si>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</si>
  <si>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</si>
  <si>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</si>
  <si>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</si>
  <si>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</si>
  <si>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</si>
  <si>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</si>
  <si>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</si>
  <si>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</si>
  <si>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</si>
  <si>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</si>
  <si>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</si>
  <si>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</si>
  <si>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</si>
  <si>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</si>
  <si>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</si>
  <si>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</si>
  <si>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</si>
  <si>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</si>
  <si>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</si>
  <si>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</si>
  <si>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</si>
  <si>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</si>
  <si>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</si>
  <si>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</si>
  <si>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</si>
  <si>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</si>
  <si>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</si>
  <si>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</si>
  <si>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</si>
  <si>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</si>
  <si>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</si>
  <si>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</si>
  <si>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</si>
  <si>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</si>
  <si>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</si>
  <si>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</si>
  <si>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</si>
  <si>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</si>
  <si>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</si>
  <si>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</si>
  <si>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</si>
  <si>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</si>
  <si>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</si>
  <si>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</si>
  <si>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</si>
  <si>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</si>
  <si>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</si>
  <si>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</si>
  <si>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</si>
  <si>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</si>
  <si>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</si>
  <si>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</si>
  <si>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</si>
  <si>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</si>
  <si>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</si>
  <si>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</si>
  <si>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</si>
  <si>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</si>
  <si>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</si>
  <si>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</si>
  <si>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</si>
  <si>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</si>
  <si>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</si>
  <si>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</si>
  <si>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</si>
  <si>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</si>
  <si>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</si>
  <si>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</si>
  <si>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</si>
  <si>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</si>
  <si>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</si>
  <si>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</si>
  <si>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</si>
  <si>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</si>
  <si>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</si>
  <si>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</si>
  <si>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</si>
  <si>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</si>
  <si>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</si>
  <si>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</si>
  <si>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</si>
  <si>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</si>
  <si>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</si>
  <si>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</si>
  <si>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</si>
  <si>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</si>
  <si>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</si>
  <si>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</si>
  <si>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</si>
  <si>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</si>
  <si>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</si>
  <si>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</si>
  <si>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</si>
  <si>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</si>
  <si>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</si>
  <si>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</si>
  <si>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</si>
  <si>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</si>
  <si>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</si>
  <si>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</si>
  <si>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</si>
  <si>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</si>
  <si>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</si>
  <si>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</si>
  <si>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</si>
  <si>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</si>
  <si>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</si>
  <si>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</si>
  <si>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</si>
  <si>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</si>
  <si>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</si>
  <si>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</si>
  <si>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</si>
  <si>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</si>
  <si>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</si>
  <si>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</si>
  <si>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</si>
  <si>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</si>
  <si>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</si>
  <si>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</si>
  <si>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</si>
  <si>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</si>
  <si>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</si>
  <si>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</si>
  <si>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</si>
  <si>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</si>
  <si>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</si>
  <si>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</si>
  <si>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</si>
  <si>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</si>
  <si>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</si>
  <si>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</si>
  <si>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</si>
  <si>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</si>
  <si>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</si>
  <si>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</si>
  <si>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</si>
  <si>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</si>
  <si>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</si>
  <si>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</si>
  <si>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</si>
  <si>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</si>
  <si>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</si>
  <si>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</si>
  <si>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</si>
  <si>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</si>
  <si>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</si>
  <si>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</si>
  <si>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</si>
  <si>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</si>
  <si>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</si>
  <si>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</si>
  <si>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</si>
  <si>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</si>
  <si>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</si>
  <si>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</si>
  <si>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</si>
  <si>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</si>
  <si>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</si>
  <si>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</si>
  <si>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</si>
  <si>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</si>
  <si>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</si>
  <si>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</si>
  <si>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</si>
  <si>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</si>
  <si>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</si>
  <si>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</si>
  <si>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</si>
  <si>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</si>
  <si>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</si>
  <si>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</si>
  <si>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</si>
  <si>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</si>
  <si>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</si>
  <si>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</si>
  <si>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</si>
  <si>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</si>
  <si>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</si>
  <si>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</si>
  <si>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</si>
  <si>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</si>
  <si>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</si>
  <si>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</si>
  <si>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</si>
  <si>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</si>
  <si>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</si>
  <si>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</si>
  <si>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</si>
  <si>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</si>
  <si>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</si>
  <si>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</si>
  <si>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</si>
  <si>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</si>
  <si>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</si>
  <si>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</si>
  <si>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</si>
  <si>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</si>
  <si>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</si>
  <si>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</si>
  <si>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</si>
  <si>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</si>
  <si>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</si>
  <si>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</si>
  <si>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</si>
  <si>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</si>
  <si>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</si>
  <si>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</si>
  <si>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</si>
  <si>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</si>
  <si>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</si>
  <si>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</si>
  <si>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</si>
  <si>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</si>
  <si>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</si>
  <si>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</si>
  <si>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</si>
  <si>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</si>
  <si>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</si>
  <si>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</si>
  <si>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</si>
  <si>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</si>
  <si>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</si>
  <si>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</si>
  <si>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</si>
  <si>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</si>
  <si>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</si>
  <si>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</si>
  <si>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</si>
  <si>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</si>
  <si>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</si>
  <si>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</si>
  <si>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</si>
  <si>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</si>
  <si>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</si>
  <si>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</si>
  <si>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</si>
  <si>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</si>
  <si>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</si>
  <si>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</si>
  <si>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</si>
  <si>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</si>
  <si>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</si>
  <si>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</si>
  <si>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</si>
  <si>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</si>
  <si>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</si>
  <si>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</si>
  <si>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</si>
  <si>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</si>
  <si>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</si>
  <si>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</si>
  <si>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</si>
  <si>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</si>
  <si>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</si>
  <si>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</si>
  <si>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</si>
  <si>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</si>
  <si>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</si>
  <si>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</si>
  <si>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</si>
  <si>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</si>
  <si>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</si>
  <si>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</si>
  <si>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</si>
  <si>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</si>
  <si>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</si>
  <si>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</si>
  <si>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</si>
  <si>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</si>
  <si>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</si>
  <si>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</si>
  <si>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</si>
  <si>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</si>
  <si>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</si>
  <si>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</si>
  <si>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</si>
  <si>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</si>
  <si>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</si>
  <si>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</si>
  <si>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</si>
  <si>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</si>
  <si>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</si>
  <si>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</si>
  <si>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</si>
  <si>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</si>
  <si>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</si>
  <si>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</si>
  <si>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</si>
  <si>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</si>
  <si>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</si>
  <si>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</si>
  <si>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</si>
  <si>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</si>
  <si>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</si>
  <si>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</si>
  <si>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</si>
  <si>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</si>
  <si>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</si>
  <si>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</si>
  <si>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</si>
  <si>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</si>
  <si>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</si>
  <si>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</si>
  <si>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</si>
  <si>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</si>
  <si>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</si>
  <si>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</si>
  <si>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</si>
  <si>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</si>
  <si>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</si>
  <si>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</si>
  <si>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</si>
  <si>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</si>
  <si>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</si>
  <si>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</si>
  <si>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</si>
  <si>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</si>
  <si>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</si>
  <si>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</si>
  <si>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</si>
  <si>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</si>
  <si>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</si>
  <si>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</si>
  <si>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</si>
  <si>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</si>
  <si>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</si>
  <si>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</si>
  <si>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</si>
  <si>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</si>
  <si>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</si>
  <si>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</si>
  <si>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</si>
  <si>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</si>
  <si>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</si>
  <si>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</si>
  <si>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</si>
  <si>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</si>
  <si>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</si>
  <si>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</si>
  <si>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</si>
  <si>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</si>
  <si>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</si>
  <si>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</si>
  <si>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</si>
  <si>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</si>
  <si>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</si>
  <si>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</si>
  <si>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</si>
  <si>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</si>
  <si>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</si>
  <si>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</si>
  <si>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</si>
  <si>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</si>
  <si>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</si>
  <si>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</si>
  <si>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</si>
  <si>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</si>
  <si>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</si>
  <si>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</si>
  <si>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</si>
  <si>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</si>
  <si>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</si>
  <si>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</si>
  <si>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</si>
  <si>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</si>
  <si>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</si>
  <si>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</si>
  <si>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</si>
  <si>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</si>
  <si>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</si>
  <si>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</si>
  <si>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</si>
  <si>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</si>
  <si>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</si>
  <si>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</si>
  <si>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</si>
  <si>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</si>
  <si>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</si>
  <si>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</si>
  <si>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</si>
  <si>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</si>
  <si>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</si>
  <si>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</si>
  <si>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</si>
  <si>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</si>
  <si>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</si>
  <si>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</si>
  <si>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</si>
  <si>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</si>
  <si>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</si>
  <si>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</si>
  <si>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</si>
  <si>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</si>
  <si>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</si>
  <si>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</si>
  <si>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</si>
  <si>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</si>
  <si>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</si>
  <si>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</si>
  <si>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</si>
  <si>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</si>
  <si>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</si>
  <si>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</si>
  <si>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</si>
  <si>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</si>
  <si>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</si>
  <si>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</si>
  <si>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</si>
  <si>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</si>
  <si>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</si>
  <si>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</si>
  <si>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</si>
  <si>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</si>
  <si>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</si>
  <si>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</si>
  <si>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</si>
  <si>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</si>
  <si>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</si>
  <si>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</si>
  <si>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</si>
  <si>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</si>
  <si>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</si>
  <si>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</si>
  <si>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</si>
  <si>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</si>
  <si>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</si>
  <si>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</si>
  <si>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</si>
  <si>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</si>
  <si>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</si>
  <si>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</si>
  <si>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</si>
  <si>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</si>
  <si>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</si>
  <si>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</si>
  <si>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</si>
  <si>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</si>
  <si>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</si>
  <si>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</si>
  <si>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</si>
  <si>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</si>
  <si>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</si>
  <si>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</si>
  <si>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</si>
  <si>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</si>
  <si>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</si>
  <si>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</si>
  <si>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</si>
  <si>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</si>
  <si>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</si>
  <si>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</si>
  <si>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</si>
  <si>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</si>
  <si>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</si>
  <si>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</si>
  <si>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</si>
  <si>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</si>
  <si>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</si>
  <si>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</si>
  <si>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</si>
  <si>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</si>
  <si>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</si>
  <si>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</si>
  <si>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</si>
  <si>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</si>
  <si>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</si>
  <si>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</si>
  <si>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</si>
  <si>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</si>
  <si>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</si>
  <si>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</si>
  <si>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</si>
  <si>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</si>
  <si>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</si>
  <si>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</si>
  <si>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</si>
  <si>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</si>
  <si>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</si>
  <si>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</si>
  <si>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</si>
  <si>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</si>
  <si>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</si>
  <si>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</si>
  <si>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</si>
  <si>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</si>
  <si>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</si>
  <si>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</si>
  <si>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</si>
  <si>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</si>
  <si>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</si>
  <si>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</si>
  <si>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</si>
  <si>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</si>
  <si>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</si>
  <si>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</si>
  <si>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</si>
  <si>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</si>
  <si>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</si>
  <si>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</si>
  <si>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</si>
  <si>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</si>
  <si>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</si>
  <si>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</si>
  <si>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</si>
  <si>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</si>
  <si>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</si>
  <si>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</si>
  <si>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</si>
  <si>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</si>
  <si>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</si>
  <si>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</si>
  <si>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</si>
  <si>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</si>
  <si>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</si>
  <si>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</si>
  <si>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</si>
  <si>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</si>
  <si>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</si>
  <si>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</si>
  <si>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</si>
  <si>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</si>
  <si>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</si>
  <si>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</si>
  <si>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</si>
  <si>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</si>
  <si>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</si>
  <si>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</si>
  <si>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</si>
  <si>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</si>
  <si>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</si>
  <si>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</si>
  <si>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</si>
  <si>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</si>
  <si>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</si>
  <si>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</si>
  <si>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</si>
  <si>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</si>
  <si>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</si>
  <si>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</si>
  <si>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</si>
  <si>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</si>
  <si>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</si>
  <si>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</si>
  <si>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</si>
  <si>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</si>
  <si>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</si>
  <si>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</si>
  <si>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</si>
  <si>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</si>
  <si>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</si>
  <si>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</si>
  <si>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</si>
  <si>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</si>
  <si>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</si>
  <si>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</si>
  <si>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</si>
  <si>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</si>
  <si>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</si>
  <si>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</si>
  <si>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</si>
  <si>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</si>
  <si>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</si>
  <si>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</si>
  <si>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</si>
  <si>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</si>
  <si>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</si>
  <si>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</si>
  <si>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</si>
  <si>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</si>
  <si>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</si>
  <si>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</si>
  <si>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</si>
  <si>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</si>
  <si>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</si>
  <si>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</si>
  <si>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</si>
  <si>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</si>
  <si>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</si>
  <si>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</si>
  <si>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</si>
  <si>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</si>
  <si>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</si>
  <si>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</si>
  <si>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</si>
  <si>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</si>
  <si>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</si>
  <si>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</si>
  <si>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</si>
  <si>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</si>
  <si>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</si>
  <si>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</si>
  <si>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</si>
  <si>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</si>
  <si>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</si>
  <si>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</si>
  <si>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</si>
  <si>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</si>
  <si>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</si>
  <si>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</si>
  <si>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</si>
  <si>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</si>
  <si>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</si>
  <si>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</si>
  <si>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</si>
  <si>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</si>
  <si>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</si>
  <si>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</si>
  <si>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</si>
  <si>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</si>
  <si>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</si>
  <si>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</si>
  <si>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</si>
  <si>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</si>
  <si>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</si>
  <si>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</si>
  <si>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</si>
  <si>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</si>
  <si>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</si>
  <si>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</si>
  <si>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</si>
  <si>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</si>
  <si>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</si>
  <si>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</si>
  <si>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</si>
  <si>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</si>
  <si>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</si>
  <si>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</si>
  <si>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</si>
  <si>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</si>
  <si>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</si>
  <si>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</si>
  <si>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</si>
  <si>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</si>
  <si>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</si>
  <si>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</si>
  <si>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</si>
  <si>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</si>
  <si>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</si>
  <si>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</si>
  <si>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</si>
  <si>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</si>
  <si>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</si>
  <si>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</si>
  <si>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</si>
  <si>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</si>
  <si>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</si>
  <si>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</si>
  <si>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</si>
  <si>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</si>
  <si>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</si>
  <si>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</si>
  <si>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</si>
  <si>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</si>
  <si>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</si>
  <si>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</si>
  <si>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</si>
  <si>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</si>
  <si>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</si>
  <si>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</si>
  <si>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</si>
  <si>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</si>
  <si>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</si>
  <si>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</si>
  <si>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</si>
  <si>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</si>
  <si>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</si>
  <si>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</si>
  <si>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</si>
  <si>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</si>
  <si>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</si>
  <si>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</si>
  <si>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</si>
  <si>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</si>
  <si>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</si>
  <si>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</si>
  <si>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</si>
  <si>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</si>
  <si>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</si>
  <si>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</si>
  <si>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</si>
  <si>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</si>
  <si>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</si>
  <si>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</si>
  <si>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</si>
  <si>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</si>
  <si>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</si>
  <si>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</si>
  <si>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</si>
  <si>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</si>
  <si>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</si>
  <si>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</si>
  <si>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</si>
  <si>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</si>
  <si>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</si>
  <si>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</si>
  <si>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</si>
  <si>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</si>
  <si>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</si>
  <si>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</si>
  <si>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</si>
  <si>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</si>
  <si>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</si>
  <si>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</si>
  <si>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</si>
  <si>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</si>
  <si>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</si>
  <si>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</si>
  <si>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</si>
  <si>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</si>
  <si>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</si>
  <si>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</si>
  <si>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</si>
  <si>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</si>
  <si>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</si>
  <si>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</si>
  <si>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</si>
  <si>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</si>
  <si>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</si>
  <si>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</si>
  <si>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</si>
  <si>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</si>
  <si>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</si>
  <si>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</si>
  <si>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</si>
  <si>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</si>
  <si>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</si>
  <si>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</si>
  <si>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</si>
  <si>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</si>
  <si>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</si>
  <si>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</si>
  <si>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</si>
  <si>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</si>
  <si>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</si>
  <si>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</si>
  <si>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</si>
  <si>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</si>
  <si>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</si>
  <si>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</si>
  <si>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</si>
  <si>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</si>
  <si>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</si>
  <si>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</si>
  <si>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</si>
  <si>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</si>
  <si>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</si>
  <si>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</si>
  <si>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</si>
  <si>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</si>
  <si>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</si>
  <si>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</si>
  <si>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</si>
  <si>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</si>
  <si>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</si>
  <si>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</si>
  <si>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</si>
  <si>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</si>
  <si>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</si>
  <si>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</si>
  <si>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</si>
  <si>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</si>
  <si>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</si>
  <si>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</si>
  <si>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</si>
  <si>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</si>
  <si>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</si>
  <si>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</si>
  <si>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</si>
  <si>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</si>
  <si>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</si>
  <si>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</si>
  <si>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</si>
  <si>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</si>
  <si>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</si>
  <si>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</si>
  <si>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</si>
  <si>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</si>
  <si>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</si>
  <si>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</si>
  <si>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</si>
  <si>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</si>
  <si>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</si>
  <si>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</si>
  <si>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</si>
  <si>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</si>
  <si>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</si>
  <si>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</si>
  <si>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</si>
  <si>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</si>
  <si>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</si>
  <si>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</si>
  <si>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</si>
  <si>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</si>
  <si>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</si>
  <si>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</si>
  <si>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</si>
  <si>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</si>
  <si>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</si>
  <si>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</si>
  <si>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</si>
  <si>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</si>
  <si>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</si>
  <si>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</si>
  <si>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</si>
  <si>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</si>
  <si>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</si>
  <si>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</si>
  <si>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</si>
  <si>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</si>
  <si>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</si>
  <si>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</si>
  <si>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</si>
  <si>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</si>
  <si>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</si>
  <si>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</si>
  <si>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</si>
  <si>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</si>
  <si>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</si>
  <si>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</si>
  <si>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</si>
  <si>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</si>
  <si>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</si>
  <si>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</si>
  <si>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</si>
  <si>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</si>
  <si>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</si>
  <si>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</si>
  <si>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</si>
  <si>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</si>
  <si>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</si>
  <si>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</si>
  <si>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</si>
  <si>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</si>
  <si>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</si>
  <si>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</si>
  <si>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</si>
  <si>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</si>
  <si>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</si>
  <si>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</si>
  <si>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</si>
  <si>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</si>
  <si>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</si>
  <si>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</si>
  <si>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</si>
  <si>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</si>
  <si>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</si>
  <si>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</si>
  <si>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</si>
  <si>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</si>
  <si>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</si>
  <si>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</si>
  <si>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</si>
  <si>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</si>
  <si>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</si>
  <si>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</si>
  <si>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</si>
  <si>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</si>
  <si>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</si>
  <si>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</si>
  <si>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</si>
  <si>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</si>
  <si>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</si>
  <si>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</si>
  <si>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</si>
  <si>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</si>
  <si>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</si>
  <si>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</si>
  <si>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</si>
  <si>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</si>
  <si>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</si>
  <si>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</si>
  <si>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</si>
  <si>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</si>
  <si>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</si>
  <si>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</si>
  <si>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</si>
  <si>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</si>
  <si>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</si>
  <si>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</si>
  <si>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</si>
  <si>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</si>
  <si>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</si>
  <si>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</si>
  <si>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</si>
  <si>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</si>
  <si>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</si>
  <si>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</si>
  <si>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</si>
  <si>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</si>
  <si>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</si>
  <si>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</si>
  <si>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</si>
  <si>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</si>
  <si>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</si>
  <si>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</si>
  <si>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</si>
  <si>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</si>
  <si>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</si>
  <si>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</si>
  <si>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</si>
  <si>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</si>
  <si>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</si>
  <si>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</si>
  <si>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</si>
  <si>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</si>
  <si>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</si>
  <si>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</si>
  <si>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</si>
  <si>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</si>
  <si>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</si>
  <si>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</si>
  <si>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</si>
  <si>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</si>
  <si>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</si>
  <si>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</si>
  <si>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</si>
  <si>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</si>
  <si>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</si>
  <si>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</si>
  <si>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</si>
  <si>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</si>
  <si>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</si>
  <si>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</si>
  <si>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</si>
  <si>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</si>
  <si>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</si>
  <si>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</si>
  <si>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</si>
  <si>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</si>
  <si>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</si>
  <si>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</si>
  <si>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</si>
  <si>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</si>
  <si>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</si>
  <si>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</si>
  <si>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</si>
  <si>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</si>
  <si>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</si>
  <si>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</si>
  <si>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</si>
  <si>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</si>
  <si>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</si>
  <si>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</si>
  <si>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</si>
  <si>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</si>
  <si>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</si>
  <si>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</si>
  <si>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</si>
  <si>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</si>
  <si>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</si>
  <si>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</si>
  <si>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</si>
  <si>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</si>
  <si>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</si>
  <si>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</si>
  <si>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</si>
  <si>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</si>
  <si>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</si>
  <si>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</si>
  <si>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</si>
  <si>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</si>
  <si>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</si>
  <si>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</si>
  <si>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</si>
  <si>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</si>
  <si>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</si>
  <si>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</si>
  <si>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</si>
  <si>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</si>
  <si>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</si>
  <si>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</si>
  <si>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</si>
  <si>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</si>
  <si>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</si>
  <si>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</si>
  <si>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</si>
  <si>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</si>
  <si>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</si>
  <si>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</si>
  <si>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</si>
  <si>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</si>
  <si>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</si>
  <si>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</si>
  <si>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</si>
  <si>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</si>
  <si>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</si>
  <si>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</si>
  <si>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</si>
  <si>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</si>
  <si>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</si>
  <si>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</si>
  <si>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</si>
  <si>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</si>
  <si>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</si>
  <si>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</si>
  <si>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</si>
  <si>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</si>
  <si>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</si>
  <si>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</si>
  <si>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</si>
  <si>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</si>
  <si>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</si>
  <si>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</si>
  <si>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</si>
  <si>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</si>
  <si>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</si>
  <si>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</si>
  <si>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</si>
  <si>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</si>
  <si>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</si>
  <si>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</si>
  <si>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</si>
  <si>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</si>
  <si>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</si>
  <si>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</si>
  <si>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</si>
  <si>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</si>
  <si>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</si>
  <si>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</si>
  <si>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</si>
  <si>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</si>
  <si>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</si>
  <si>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</si>
  <si>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</si>
  <si>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</si>
  <si>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</si>
  <si>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</si>
  <si>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</si>
  <si>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</si>
  <si>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</si>
  <si>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</si>
  <si>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</si>
  <si>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</si>
  <si>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</si>
  <si>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</si>
  <si>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</si>
  <si>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</si>
  <si>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</si>
  <si>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</si>
  <si>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</si>
  <si>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</si>
  <si>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</si>
  <si>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</si>
  <si>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</si>
  <si>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</si>
  <si>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</si>
  <si>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</si>
  <si>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</si>
  <si>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</si>
  <si>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</si>
  <si>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</si>
  <si>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</si>
  <si>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</si>
  <si>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</si>
  <si>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</si>
  <si>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</si>
  <si>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</si>
  <si>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</si>
  <si>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</si>
  <si>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</si>
  <si>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</si>
  <si>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</si>
  <si>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</si>
  <si>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</si>
  <si>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</si>
  <si>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</si>
  <si>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</si>
  <si>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</si>
  <si>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</si>
  <si>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</si>
  <si>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</si>
  <si>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</si>
  <si>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</si>
  <si>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</si>
  <si>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</si>
  <si>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</si>
  <si>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</si>
  <si>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</si>
  <si>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</si>
  <si>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</si>
  <si>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</si>
  <si>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</si>
  <si>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</si>
  <si>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</si>
  <si>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</si>
  <si>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</si>
  <si>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</si>
  <si>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</si>
  <si>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</si>
  <si>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</si>
  <si>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</si>
  <si>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</si>
  <si>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</si>
  <si>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</si>
  <si>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</si>
  <si>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</si>
  <si>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</si>
  <si>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</si>
  <si>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</si>
  <si>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</si>
  <si>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</si>
  <si>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</si>
  <si>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</si>
  <si>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</si>
  <si>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</si>
  <si>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</si>
  <si>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</si>
  <si>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</si>
  <si>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</si>
  <si>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</si>
  <si>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</si>
  <si>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</si>
  <si>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</si>
  <si>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</si>
  <si>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</si>
  <si>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</si>
  <si>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</si>
  <si>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</si>
  <si>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</si>
  <si>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</si>
  <si>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</si>
  <si>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</si>
  <si>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</si>
  <si>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</si>
  <si>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</si>
  <si>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</si>
  <si>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</si>
  <si>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</si>
  <si>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</si>
  <si>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</si>
  <si>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</si>
  <si>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</si>
  <si>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</si>
  <si>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</si>
  <si>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</si>
  <si>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</si>
  <si>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</si>
  <si>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</si>
  <si>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</si>
  <si>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</si>
  <si>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</si>
  <si>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</si>
  <si>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</si>
  <si>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</si>
  <si>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</si>
  <si>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</si>
  <si>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</si>
  <si>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</si>
  <si>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</si>
  <si>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</si>
  <si>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</si>
  <si>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</si>
  <si>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</si>
  <si>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</si>
  <si>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</si>
  <si>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</si>
  <si>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</si>
  <si>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</si>
  <si>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</si>
  <si>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</si>
  <si>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</si>
  <si>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</si>
  <si>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</si>
  <si>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</si>
  <si>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</si>
  <si>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</si>
  <si>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</si>
  <si>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</si>
  <si>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</si>
  <si>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</si>
  <si>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</si>
  <si>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</si>
  <si>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</si>
  <si>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</si>
  <si>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</si>
  <si>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</si>
  <si>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</si>
  <si>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</si>
  <si>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</si>
  <si>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</si>
  <si>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</si>
  <si>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</si>
  <si>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</si>
  <si>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</si>
  <si>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</si>
  <si>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</si>
  <si>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</si>
  <si>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</si>
  <si>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</si>
  <si>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</si>
  <si>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</si>
  <si>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</si>
  <si>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</si>
  <si>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</si>
  <si>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</si>
  <si>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</si>
  <si>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</si>
  <si>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</si>
  <si>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</si>
  <si>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</si>
  <si>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</si>
  <si>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</si>
  <si>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</si>
  <si>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</si>
  <si>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</si>
  <si>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</si>
  <si>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</si>
  <si>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</si>
  <si>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</si>
  <si>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</si>
  <si>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</si>
  <si>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</si>
  <si>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</si>
  <si>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</si>
  <si>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</si>
  <si>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</si>
  <si>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</si>
  <si>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</si>
  <si>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</si>
  <si>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</si>
  <si>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</si>
  <si>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</si>
  <si>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</si>
  <si>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</si>
  <si>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</si>
  <si>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</si>
  <si>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</si>
  <si>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</si>
  <si>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</si>
  <si>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</si>
  <si>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</si>
  <si>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</si>
  <si>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</si>
  <si>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</si>
  <si>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</si>
  <si>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</si>
  <si>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</si>
  <si>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</si>
  <si>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</si>
  <si>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</si>
  <si>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</si>
  <si>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</si>
  <si>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</si>
  <si>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</si>
  <si>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</si>
  <si>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</si>
  <si>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</si>
  <si>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</si>
  <si>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</si>
  <si>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</si>
  <si>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</si>
  <si>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</si>
  <si>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</si>
  <si>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</si>
  <si>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</si>
  <si>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</si>
  <si>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</si>
  <si>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</si>
  <si>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</si>
  <si>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</si>
  <si>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</si>
  <si>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</si>
  <si>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</si>
  <si>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</si>
  <si>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</si>
  <si>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</si>
  <si>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</si>
  <si>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</si>
  <si>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</si>
  <si>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</si>
  <si>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</si>
  <si>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</si>
  <si>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</si>
  <si>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</si>
  <si>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</si>
  <si>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</si>
  <si>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</si>
  <si>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</si>
  <si>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</si>
  <si>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</si>
  <si>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</si>
  <si>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</si>
  <si>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</si>
  <si>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</si>
  <si>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</si>
  <si>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</si>
  <si>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</si>
  <si>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</si>
  <si>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</si>
  <si>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</si>
  <si>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</si>
  <si>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</si>
  <si>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</si>
  <si>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</si>
  <si>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</si>
  <si>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</si>
  <si>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</si>
  <si>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</si>
  <si>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</si>
  <si>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</si>
  <si>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</si>
  <si>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</si>
  <si>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</si>
  <si>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</si>
  <si>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</si>
  <si>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</si>
  <si>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</si>
  <si>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</si>
  <si>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</si>
  <si>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</si>
  <si>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</si>
  <si>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</si>
  <si>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</si>
  <si>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</si>
  <si>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</si>
  <si>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</si>
  <si>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</si>
  <si>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</si>
  <si>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</si>
  <si>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</si>
  <si>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</si>
  <si>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</si>
  <si>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</si>
  <si>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</si>
  <si>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</si>
  <si>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</si>
  <si>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</si>
  <si>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</si>
  <si>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</si>
  <si>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</si>
  <si>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</si>
  <si>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</si>
  <si>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</si>
  <si>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</si>
  <si>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</si>
  <si>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</si>
  <si>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</si>
  <si>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</si>
  <si>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</si>
  <si>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</si>
  <si>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</si>
  <si>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</si>
  <si>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</si>
  <si>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</si>
  <si>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</si>
  <si>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</si>
  <si>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</si>
  <si>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</si>
  <si>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</si>
  <si>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</si>
  <si>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</si>
  <si>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</si>
  <si>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</si>
  <si>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</si>
  <si>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</si>
  <si>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</si>
  <si>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</si>
  <si>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</si>
  <si>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</si>
  <si>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</si>
  <si>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</si>
  <si>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</si>
  <si>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</si>
  <si>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</si>
  <si>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</si>
  <si>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</si>
  <si>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</si>
  <si>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</si>
  <si>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</si>
  <si>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</si>
  <si>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</si>
  <si>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</si>
  <si>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</si>
  <si>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</si>
  <si>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</si>
  <si>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</si>
  <si>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</si>
  <si>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</si>
  <si>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</si>
  <si>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</si>
  <si>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</si>
  <si>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</si>
  <si>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</si>
  <si>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</si>
  <si>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</si>
  <si>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</si>
  <si>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</si>
  <si>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</si>
  <si>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</si>
  <si>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</si>
  <si>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</si>
  <si>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</si>
  <si>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</si>
  <si>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</si>
  <si>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</si>
  <si>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</si>
  <si>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</si>
  <si>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</si>
  <si>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</si>
  <si>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</si>
  <si>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</si>
  <si>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</si>
  <si>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</si>
  <si>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</si>
  <si>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</si>
  <si>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</si>
  <si>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</si>
  <si>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</si>
  <si>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</si>
  <si>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</si>
  <si>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</si>
  <si>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</si>
  <si>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</si>
  <si>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</si>
  <si>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</si>
  <si>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</si>
  <si>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</si>
  <si>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</si>
  <si>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</si>
  <si>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</si>
  <si>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</si>
  <si>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</si>
  <si>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</si>
  <si>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</si>
  <si>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</si>
  <si>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</si>
  <si>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</si>
  <si>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</si>
  <si>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</si>
  <si>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</si>
  <si>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</si>
  <si>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</si>
  <si>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</si>
  <si>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</si>
  <si>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</si>
  <si>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</si>
  <si>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</si>
  <si>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</si>
  <si>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</si>
  <si>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</si>
  <si>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</si>
  <si>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</si>
  <si>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</si>
  <si>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</si>
  <si>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</si>
  <si>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</si>
  <si>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</si>
  <si>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</si>
  <si>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</si>
  <si>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</si>
  <si>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</si>
  <si>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</si>
  <si>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</si>
  <si>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</si>
  <si>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</si>
  <si>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</si>
  <si>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</si>
  <si>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</si>
  <si>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</si>
  <si>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</si>
  <si>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</si>
  <si>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</si>
  <si>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</si>
  <si>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</si>
  <si>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</si>
  <si>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</si>
  <si>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</si>
  <si>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</si>
  <si>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</si>
  <si>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</si>
  <si>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</si>
  <si>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</si>
  <si>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</si>
  <si>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</si>
  <si>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</si>
  <si>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</si>
  <si>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</si>
  <si>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</si>
  <si>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</si>
  <si>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</si>
  <si>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</si>
  <si>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</si>
  <si>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</si>
  <si>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</si>
  <si>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</si>
  <si>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</si>
  <si>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</si>
  <si>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</si>
  <si>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</si>
  <si>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</si>
  <si>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</si>
  <si>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</si>
  <si>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</si>
  <si>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</si>
  <si>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</si>
  <si>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</si>
  <si>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</si>
  <si>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</si>
  <si>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</si>
  <si>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</si>
  <si>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</si>
  <si>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</si>
  <si>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</si>
  <si>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</si>
  <si>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</si>
  <si>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</si>
  <si>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</si>
  <si>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</si>
  <si>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</si>
  <si>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</si>
  <si>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</si>
  <si>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</si>
  <si>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</si>
  <si>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</si>
  <si>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</si>
  <si>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</si>
  <si>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</si>
  <si>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</si>
  <si>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</si>
  <si>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</si>
  <si>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</si>
  <si>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</si>
  <si>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</si>
  <si>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</si>
  <si>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</si>
  <si>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</si>
  <si>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</si>
  <si>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</si>
  <si>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</si>
  <si>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</si>
  <si>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</si>
  <si>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</si>
  <si>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</si>
  <si>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</si>
  <si>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</si>
  <si>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</si>
  <si>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</si>
  <si>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</si>
  <si>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</si>
  <si>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</si>
  <si>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</si>
  <si>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</si>
  <si>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</si>
  <si>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</si>
  <si>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</si>
  <si>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</si>
  <si>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</si>
  <si>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</si>
  <si>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</si>
  <si>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</si>
  <si>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</si>
  <si>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</si>
  <si>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</si>
  <si>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</si>
  <si>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</si>
  <si>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</si>
  <si>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</si>
  <si>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</si>
  <si>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</si>
  <si>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</si>
  <si>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</si>
  <si>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</si>
  <si>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</si>
  <si>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</si>
  <si>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</si>
  <si>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</si>
  <si>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</si>
  <si>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</si>
  <si>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</si>
  <si>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</si>
  <si>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</si>
  <si>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</si>
  <si>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</si>
  <si>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</si>
  <si>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</si>
  <si>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</si>
  <si>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</si>
  <si>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</si>
  <si>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</si>
  <si>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</si>
  <si>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</si>
  <si>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</si>
  <si>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</si>
  <si>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</si>
  <si>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</si>
  <si>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</si>
  <si>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</si>
  <si>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</si>
  <si>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</si>
  <si>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</si>
  <si>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</si>
  <si>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</si>
  <si>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</si>
  <si>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</si>
  <si>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</si>
  <si>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</si>
  <si>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</si>
  <si>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</si>
  <si>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</si>
  <si>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</si>
  <si>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</si>
  <si>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</si>
  <si>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</si>
  <si>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</si>
  <si>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</si>
  <si>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</si>
  <si>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</si>
  <si>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</si>
  <si>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</si>
  <si>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</si>
  <si>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</si>
  <si>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</si>
  <si>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</si>
  <si>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</si>
  <si>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</si>
  <si>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</si>
  <si>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</si>
  <si>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</si>
  <si>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</si>
  <si>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</si>
  <si>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</si>
  <si>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</si>
  <si>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</si>
  <si>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</si>
  <si>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</si>
  <si>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</si>
  <si>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</si>
  <si>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</si>
  <si>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</si>
  <si>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</si>
  <si>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</si>
  <si>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</si>
  <si>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</si>
  <si>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</si>
  <si>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</si>
  <si>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</si>
  <si>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</si>
  <si>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</si>
  <si>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</si>
  <si>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</si>
  <si>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</si>
  <si>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</si>
  <si>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</si>
  <si>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</si>
  <si>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</si>
  <si>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</si>
  <si>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</si>
  <si>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</si>
  <si>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</si>
  <si>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</si>
  <si>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</si>
  <si>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</si>
  <si>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</si>
  <si>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</si>
  <si>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</si>
  <si>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</si>
  <si>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</si>
  <si>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</si>
  <si>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</si>
  <si>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</si>
  <si>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</si>
  <si>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</si>
  <si>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</si>
  <si>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</si>
  <si>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</si>
  <si>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</si>
  <si>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</si>
  <si>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</si>
  <si>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</si>
  <si>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</si>
  <si>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</si>
  <si>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</si>
  <si>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</si>
  <si>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</si>
  <si>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</si>
  <si>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</si>
  <si>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</si>
  <si>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</si>
  <si>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</si>
  <si>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</si>
  <si>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</si>
  <si>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</si>
  <si>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</si>
  <si>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</si>
  <si>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</si>
  <si>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</si>
  <si>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</si>
  <si>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</si>
  <si>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</si>
  <si>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</si>
  <si>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</si>
  <si>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</si>
  <si>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</si>
  <si>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</si>
  <si>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</si>
  <si>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</si>
  <si>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</si>
  <si>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</si>
  <si>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</si>
  <si>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</si>
  <si>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</si>
  <si>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</si>
  <si>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</si>
  <si>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</si>
  <si>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</si>
  <si>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</si>
  <si>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</si>
  <si>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</si>
  <si>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</si>
  <si>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</si>
  <si>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</si>
  <si>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</si>
  <si>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</si>
  <si>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</si>
  <si>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</si>
  <si>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</si>
  <si>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</si>
  <si>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</si>
  <si>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</si>
  <si>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</si>
  <si>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</si>
  <si>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</si>
  <si>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</si>
  <si>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</si>
  <si>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</si>
  <si>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</si>
  <si>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</si>
  <si>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</si>
  <si>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</si>
  <si>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</si>
  <si>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</si>
  <si>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</si>
  <si>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</si>
  <si>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</si>
  <si>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</si>
  <si>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</si>
  <si>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</si>
  <si>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</si>
  <si>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</si>
  <si>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</si>
  <si>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</si>
  <si>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</si>
  <si>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</si>
  <si>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</si>
  <si>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</si>
  <si>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</si>
  <si>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</si>
  <si>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</si>
  <si>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</si>
  <si>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</si>
  <si>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</si>
  <si>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</si>
  <si>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</si>
  <si>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</si>
  <si>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</si>
  <si>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</si>
  <si>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</si>
  <si>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</si>
  <si>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</si>
  <si>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</si>
  <si>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</si>
  <si>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</si>
  <si>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</si>
  <si>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</si>
  <si>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</si>
  <si>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</si>
  <si>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</si>
  <si>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</si>
  <si>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</si>
  <si>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</si>
  <si>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</si>
  <si>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</si>
  <si>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</si>
  <si>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</si>
  <si>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</si>
  <si>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</si>
  <si>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</si>
  <si>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</si>
  <si>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</si>
  <si>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</si>
  <si>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</si>
  <si>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</si>
  <si>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</si>
  <si>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</si>
  <si>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</si>
  <si>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</si>
  <si>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</si>
  <si>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</si>
  <si>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</si>
  <si>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</si>
  <si>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</si>
  <si>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</si>
  <si>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</si>
  <si>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</si>
  <si>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</si>
  <si>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</si>
  <si>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</si>
  <si>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</si>
  <si>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</si>
  <si>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</si>
  <si>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</si>
  <si>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</si>
  <si>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</si>
  <si>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</si>
  <si>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</si>
  <si>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</si>
  <si>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</si>
  <si>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</si>
  <si>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</si>
  <si>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</si>
  <si>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</si>
  <si>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</si>
  <si>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</si>
  <si>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</si>
  <si>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</si>
  <si>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</si>
  <si>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</si>
  <si>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</si>
  <si>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</si>
  <si>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</si>
  <si>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</si>
  <si>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</si>
  <si>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</si>
  <si>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</si>
  <si>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</si>
  <si>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</si>
  <si>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</si>
  <si>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</si>
  <si>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</si>
  <si>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</si>
  <si>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</si>
  <si>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</si>
  <si>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</si>
  <si>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</si>
  <si>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</si>
  <si>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</si>
  <si>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</si>
  <si>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</si>
  <si>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</si>
  <si>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</si>
  <si>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</si>
  <si>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</si>
  <si>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</si>
  <si>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</si>
  <si>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</si>
  <si>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</si>
  <si>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</si>
  <si>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</si>
  <si>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</si>
  <si>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</si>
  <si>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</si>
  <si>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</si>
  <si>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</si>
  <si>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</si>
  <si>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</si>
  <si>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</si>
  <si>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</si>
  <si>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</si>
  <si>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</si>
  <si>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</si>
  <si>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</si>
  <si>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</si>
  <si>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</si>
  <si>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</si>
  <si>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</si>
  <si>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</si>
  <si>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</si>
  <si>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</si>
  <si>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</si>
  <si>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</si>
  <si>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</si>
  <si>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</si>
  <si>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</si>
  <si>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</si>
  <si>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</si>
  <si>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</si>
  <si>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</si>
  <si>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</si>
  <si>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</si>
  <si>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</si>
  <si>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</si>
  <si>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</si>
  <si>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</si>
  <si>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</si>
  <si>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</si>
  <si>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</si>
  <si>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</si>
  <si>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</si>
  <si>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</si>
  <si>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</si>
  <si>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</si>
  <si>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</si>
  <si>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</si>
  <si>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</si>
  <si>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</si>
  <si>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</si>
  <si>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</si>
  <si>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</si>
  <si>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</si>
  <si>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</si>
  <si>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</si>
  <si>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</si>
  <si>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</si>
  <si>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</si>
  <si>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</si>
  <si>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</si>
  <si>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</si>
  <si>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</si>
  <si>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</si>
  <si>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</si>
  <si>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</si>
  <si>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</si>
  <si>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</si>
  <si>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</si>
  <si>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</si>
  <si>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</si>
  <si>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</si>
  <si>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</si>
  <si>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</si>
  <si>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</si>
  <si>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</si>
  <si>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</si>
  <si>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</si>
  <si>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</si>
  <si>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</si>
  <si>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</si>
  <si>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</si>
  <si>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</si>
  <si>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</si>
  <si>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</si>
  <si>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</si>
  <si>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</si>
  <si>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</si>
  <si>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</si>
  <si>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</si>
  <si>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</si>
  <si>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</si>
  <si>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</si>
  <si>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</si>
  <si>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</si>
  <si>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</si>
  <si>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</si>
  <si>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</si>
  <si>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</si>
  <si>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</si>
  <si>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</si>
  <si>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</si>
  <si>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</si>
  <si>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</si>
  <si>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</si>
  <si>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</si>
  <si>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</si>
  <si>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</si>
  <si>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</si>
  <si>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</si>
  <si>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</si>
  <si>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</si>
  <si>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</si>
  <si>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</si>
  <si>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</si>
  <si>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</si>
  <si>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</si>
  <si>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</si>
  <si>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</si>
  <si>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</si>
  <si>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</si>
  <si>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</si>
  <si>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</si>
  <si>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</si>
  <si>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</si>
  <si>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</si>
  <si>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</si>
  <si>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</si>
  <si>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</si>
  <si>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</si>
  <si>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</si>
  <si>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</si>
  <si>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</si>
  <si>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</si>
  <si>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</si>
  <si>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</si>
  <si>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</si>
  <si>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</si>
  <si>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</si>
  <si>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</si>
  <si>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</si>
  <si>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</si>
  <si>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</si>
  <si>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</si>
  <si>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</si>
  <si>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</si>
  <si>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</si>
  <si>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</si>
  <si>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</si>
  <si>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</si>
  <si>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</si>
  <si>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</si>
  <si>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</si>
  <si>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</si>
  <si>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</si>
  <si>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</si>
  <si>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</si>
  <si>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</si>
  <si>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</si>
  <si>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</si>
  <si>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</si>
  <si>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</si>
  <si>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</si>
  <si>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</si>
  <si>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</si>
  <si>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</si>
  <si>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</si>
  <si>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</si>
  <si>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</si>
  <si>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</si>
  <si>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</si>
  <si>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</si>
  <si>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</si>
  <si>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</si>
  <si>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</si>
  <si>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</si>
  <si>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</si>
  <si>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</si>
  <si>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</si>
  <si>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</si>
  <si>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</si>
  <si>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</si>
  <si>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</si>
  <si>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</si>
  <si>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</si>
  <si>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</si>
  <si>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</si>
  <si>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</si>
  <si>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</si>
  <si>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</si>
  <si>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</si>
  <si>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</si>
  <si>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</si>
  <si>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</si>
  <si>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</si>
  <si>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</si>
  <si>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</si>
  <si>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</si>
  <si>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</si>
  <si>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</si>
  <si>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</si>
  <si>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</si>
  <si>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</si>
  <si>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</si>
  <si>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</si>
  <si>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</si>
  <si>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</si>
  <si>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</si>
  <si>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</si>
  <si>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</si>
  <si>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</si>
  <si>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</si>
  <si>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</si>
  <si>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</si>
  <si>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</si>
  <si>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</si>
  <si>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</si>
  <si>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</si>
  <si>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</si>
  <si>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</si>
  <si>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</si>
  <si>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</si>
  <si>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</si>
  <si>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</si>
  <si>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</si>
  <si>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</si>
  <si>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</si>
  <si>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</si>
  <si>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</si>
  <si>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</si>
  <si>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</si>
  <si>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</si>
  <si>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</si>
  <si>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</si>
  <si>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</si>
  <si>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</si>
  <si>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</si>
  <si>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</si>
  <si>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</si>
  <si>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</si>
  <si>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</si>
  <si>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</si>
  <si>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</si>
  <si>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</si>
  <si>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</si>
  <si>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</si>
  <si>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</si>
  <si>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</si>
  <si>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</si>
  <si>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</si>
  <si>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</si>
  <si>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</si>
  <si>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</si>
  <si>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</si>
  <si>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</si>
  <si>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</si>
  <si>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</si>
  <si>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</si>
  <si>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</si>
  <si>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</si>
  <si>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</si>
  <si>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</si>
  <si>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</si>
  <si>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</si>
  <si>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</si>
  <si>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</si>
  <si>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</si>
  <si>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</si>
  <si>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</si>
  <si>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</si>
  <si>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</si>
  <si>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</si>
  <si>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</si>
  <si>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</si>
  <si>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</si>
  <si>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</si>
  <si>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</si>
  <si>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</si>
  <si>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</si>
  <si>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</si>
  <si>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</si>
  <si>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</si>
  <si>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</si>
  <si>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</si>
  <si>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</si>
  <si>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</si>
  <si>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</si>
  <si>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</si>
  <si>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</si>
  <si>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</si>
  <si>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</si>
  <si>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</si>
  <si>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</si>
  <si>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</si>
  <si>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</si>
  <si>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</si>
  <si>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</si>
  <si>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</si>
  <si>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</si>
  <si>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</si>
  <si>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</si>
  <si>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</si>
  <si>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</si>
  <si>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</si>
  <si>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</si>
  <si>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</si>
  <si>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</si>
  <si>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</si>
  <si>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</si>
  <si>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</si>
  <si>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</si>
  <si>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</si>
  <si>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</si>
  <si>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</si>
  <si>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</si>
  <si>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</si>
  <si>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</si>
  <si>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</si>
  <si>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</si>
  <si>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</si>
  <si>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</si>
  <si>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</si>
  <si>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</si>
  <si>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</si>
  <si>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</si>
  <si>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</si>
  <si>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</si>
  <si>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</si>
  <si>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</si>
  <si>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</si>
  <si>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</si>
  <si>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</si>
  <si>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</si>
  <si>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</si>
  <si>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</si>
  <si>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</si>
  <si>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</si>
  <si>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</si>
  <si>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</si>
  <si>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</si>
  <si>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</si>
  <si>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</si>
  <si>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</si>
  <si>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</si>
  <si>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</si>
  <si>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</si>
  <si>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</si>
  <si>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</si>
  <si>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</si>
  <si>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</si>
  <si>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</si>
  <si>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</si>
  <si>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</si>
  <si>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</si>
  <si>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</si>
  <si>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</si>
  <si>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</si>
  <si>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</si>
  <si>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</si>
  <si>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</si>
  <si>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</si>
  <si>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</si>
  <si>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</si>
  <si>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</si>
  <si>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</si>
  <si>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</si>
  <si>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</si>
  <si>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</si>
  <si>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</si>
  <si>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</si>
  <si>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</si>
  <si>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</si>
  <si>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</si>
  <si>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</si>
  <si>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</si>
  <si>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</si>
  <si>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</si>
  <si>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</si>
  <si>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</si>
  <si>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</si>
  <si>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</si>
  <si>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</si>
  <si>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</si>
  <si>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</si>
  <si>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</si>
  <si>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</si>
  <si>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</si>
  <si>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</si>
  <si>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</si>
  <si>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</si>
  <si>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</si>
  <si>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</si>
  <si>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</si>
  <si>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</si>
  <si>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</si>
  <si>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</si>
  <si>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</si>
  <si>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</si>
  <si>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</si>
  <si>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</si>
  <si>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</si>
  <si>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</si>
  <si>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</si>
  <si>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</si>
  <si>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</si>
  <si>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</si>
  <si>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</si>
  <si>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</si>
  <si>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</si>
  <si>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</si>
  <si>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</si>
  <si>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</si>
  <si>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</si>
  <si>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</si>
  <si>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</si>
  <si>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</si>
  <si>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</si>
  <si>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</si>
  <si>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</si>
  <si>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</si>
  <si>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</si>
  <si>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</si>
  <si>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</si>
  <si>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</si>
  <si>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</si>
  <si>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</si>
  <si>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</si>
  <si>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</si>
  <si>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</si>
  <si>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</si>
  <si>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</si>
  <si>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</si>
  <si>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</si>
  <si>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</si>
  <si>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</si>
  <si>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</si>
  <si>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</si>
  <si>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</si>
  <si>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</si>
  <si>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</si>
  <si>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</si>
  <si>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</si>
  <si>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</si>
  <si>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</si>
  <si>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</si>
  <si>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</si>
  <si>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</si>
  <si>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</si>
  <si>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</si>
  <si>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</si>
  <si>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</si>
  <si>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</si>
  <si>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</si>
  <si>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</si>
  <si>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</si>
  <si>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</si>
  <si>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</si>
  <si>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</si>
  <si>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</si>
  <si>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</si>
  <si>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</si>
  <si>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</si>
  <si>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</si>
  <si>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</si>
  <si>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</si>
  <si>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</si>
  <si>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</si>
  <si>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</si>
  <si>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</si>
  <si>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</si>
  <si>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</si>
  <si>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</si>
  <si>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</si>
  <si>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</si>
  <si>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</si>
  <si>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</si>
  <si>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</si>
  <si>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</si>
  <si>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</si>
  <si>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</si>
  <si>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</si>
  <si>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</si>
  <si>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</si>
  <si>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</si>
  <si>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</si>
  <si>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</si>
  <si>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</si>
  <si>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</si>
  <si>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</si>
  <si>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</si>
  <si>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</si>
  <si>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</si>
  <si>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</si>
  <si>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</si>
  <si>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</si>
  <si>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</si>
  <si>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</si>
  <si>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</si>
  <si>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</si>
  <si>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</si>
  <si>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</si>
  <si>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</si>
  <si>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</si>
  <si>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</si>
  <si>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</si>
  <si>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</si>
  <si>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</si>
  <si>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</si>
  <si>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</si>
  <si>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</si>
  <si>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</si>
  <si>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</si>
  <si>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</si>
  <si>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</si>
  <si>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</si>
  <si>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</si>
  <si>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</si>
  <si>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</si>
  <si>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</si>
  <si>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</si>
  <si>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</si>
  <si>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</si>
  <si>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</si>
  <si>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</si>
  <si>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</si>
  <si>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</si>
  <si>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</si>
  <si>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</si>
  <si>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</si>
  <si>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</si>
  <si>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</si>
  <si>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</si>
  <si>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</si>
  <si>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</si>
  <si>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</si>
  <si>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</si>
  <si>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</si>
  <si>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</si>
  <si>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</si>
  <si>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</si>
  <si>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</si>
  <si>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</si>
  <si>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</si>
  <si>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</si>
  <si>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</si>
  <si>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</si>
  <si>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</si>
  <si>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</si>
  <si>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</si>
  <si>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</si>
  <si>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</si>
  <si>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</si>
  <si>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</si>
  <si>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</si>
  <si>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</si>
  <si>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</si>
  <si>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</si>
  <si>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</si>
  <si>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</si>
  <si>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</si>
  <si>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</si>
  <si>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</si>
  <si>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</si>
  <si>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</si>
  <si>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</si>
  <si>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</si>
  <si>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</si>
  <si>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</si>
  <si>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</si>
  <si>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</si>
  <si>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</si>
  <si>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</si>
  <si>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</si>
  <si>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</si>
  <si>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</si>
  <si>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</si>
  <si>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</si>
  <si>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</si>
  <si>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</si>
  <si>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</si>
  <si>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</si>
  <si>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</si>
  <si>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</si>
  <si>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</si>
  <si>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</si>
  <si>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</si>
  <si>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</si>
  <si>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</si>
  <si>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</si>
  <si>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</si>
  <si>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</si>
  <si>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</si>
  <si>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</si>
  <si>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</si>
  <si>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</si>
  <si>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</si>
  <si>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</si>
  <si>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</si>
  <si>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</si>
  <si>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</si>
  <si>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</si>
  <si>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</si>
  <si>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</si>
  <si>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</si>
  <si>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</si>
  <si>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</si>
  <si>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</si>
  <si>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</si>
  <si>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</si>
  <si>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</si>
  <si>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</si>
  <si>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</si>
  <si>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</si>
  <si>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</si>
  <si>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</si>
  <si>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</si>
  <si>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</si>
  <si>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</si>
  <si>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</si>
  <si>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</si>
  <si>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</si>
  <si>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</si>
  <si>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</si>
  <si>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</si>
  <si>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</si>
  <si>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</si>
  <si>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</si>
  <si>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</si>
  <si>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</si>
  <si>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</si>
  <si>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</si>
  <si>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</si>
  <si>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</si>
  <si>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</si>
  <si>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</si>
  <si>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</si>
  <si>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</si>
  <si>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</si>
  <si>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</si>
  <si>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</si>
  <si>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</si>
  <si>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</si>
  <si>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</si>
  <si>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</si>
  <si>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</si>
  <si>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</si>
  <si>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</si>
  <si>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</si>
  <si>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</si>
  <si>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</si>
  <si>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</si>
  <si>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</si>
  <si>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</si>
  <si>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</si>
  <si>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</si>
  <si>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</si>
  <si>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</si>
  <si>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</si>
  <si>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</si>
  <si>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</si>
  <si>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</si>
  <si>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</si>
  <si>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</si>
  <si>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</si>
  <si>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</si>
  <si>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</si>
  <si>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</si>
  <si>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</si>
  <si>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</si>
  <si>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</si>
  <si>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</si>
  <si>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</si>
  <si>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</si>
  <si>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</si>
  <si>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</si>
  <si>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</si>
  <si>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</si>
  <si>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</si>
  <si>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</si>
  <si>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</si>
  <si>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</si>
  <si>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</si>
  <si>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</si>
  <si>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</si>
  <si>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</si>
  <si>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</si>
  <si>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</si>
  <si>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</si>
  <si>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</si>
  <si>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</si>
  <si>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</si>
  <si>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</si>
  <si>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</si>
  <si>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</si>
  <si>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</si>
  <si>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</si>
  <si>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</si>
  <si>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</si>
  <si>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</si>
  <si>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</si>
  <si>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</si>
  <si>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</si>
  <si>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</si>
  <si>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</si>
  <si>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</si>
  <si>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</si>
  <si>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</si>
  <si>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</si>
  <si>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</si>
  <si>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</si>
  <si>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</si>
  <si>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</si>
  <si>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</si>
  <si>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</si>
  <si>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</si>
  <si>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</si>
  <si>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</si>
  <si>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</si>
  <si>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</si>
  <si>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</si>
  <si>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</si>
  <si>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</si>
  <si>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</si>
  <si>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</si>
  <si>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</si>
  <si>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</si>
  <si>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</si>
  <si>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</si>
  <si>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</si>
  <si>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</si>
  <si>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</si>
  <si>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</si>
  <si>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</si>
  <si>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</si>
  <si>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</si>
  <si>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</si>
  <si>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</si>
  <si>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</si>
  <si>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</si>
  <si>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</si>
  <si>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</si>
  <si>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</si>
  <si>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</si>
  <si>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</si>
  <si>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</si>
  <si>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</si>
  <si>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</si>
  <si>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</si>
  <si>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</si>
  <si>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</si>
  <si>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</si>
  <si>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</si>
  <si>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</si>
  <si>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</si>
  <si>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</si>
  <si>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</si>
  <si>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</si>
  <si>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</si>
  <si>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</si>
  <si>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</si>
  <si>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</si>
  <si>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</si>
  <si>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</si>
  <si>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</si>
  <si>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</si>
  <si>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</si>
  <si>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</si>
  <si>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</si>
  <si>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</si>
  <si>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</si>
  <si>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</si>
  <si>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</si>
  <si>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</si>
  <si>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</si>
  <si>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</si>
  <si>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</si>
  <si>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</si>
  <si>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</si>
  <si>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</si>
  <si>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</si>
  <si>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</si>
  <si>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</si>
  <si>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</si>
  <si>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</si>
  <si>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</si>
  <si>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</si>
  <si>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</si>
  <si>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</si>
  <si>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</si>
  <si>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</si>
  <si>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</si>
  <si>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</si>
  <si>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</si>
  <si>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</si>
  <si>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</si>
  <si>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</si>
  <si>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</si>
  <si>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</si>
  <si>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</si>
  <si>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</si>
  <si>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</si>
  <si>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</si>
  <si>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</si>
  <si>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</si>
  <si>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</si>
  <si>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</si>
  <si>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</si>
  <si>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</si>
  <si>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</si>
  <si>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</si>
  <si>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</si>
  <si>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</si>
  <si>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</si>
  <si>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</si>
  <si>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</si>
  <si>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</si>
  <si>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</si>
  <si>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</si>
  <si>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</si>
  <si>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</si>
  <si>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</si>
  <si>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</si>
  <si>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</si>
  <si>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</si>
  <si>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</si>
  <si>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</si>
  <si>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</si>
  <si>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</si>
  <si>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</si>
  <si>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</si>
  <si>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</si>
  <si>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</si>
  <si>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</si>
  <si>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</si>
  <si>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</si>
  <si>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</si>
  <si>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</si>
  <si>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</si>
  <si>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</si>
  <si>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</si>
  <si>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</si>
  <si>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</si>
  <si>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</si>
  <si>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</si>
  <si>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</si>
  <si>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</si>
  <si>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</si>
  <si>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</si>
  <si>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</si>
  <si>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</si>
  <si>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</si>
  <si>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</si>
  <si>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</si>
  <si>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</si>
  <si>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</si>
  <si>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</si>
  <si>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</si>
  <si>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</si>
  <si>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</si>
  <si>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</si>
  <si>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</si>
  <si>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</si>
  <si>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</si>
  <si>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</si>
  <si>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</si>
  <si>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</si>
  <si>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</si>
  <si>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</si>
  <si>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</si>
  <si>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</si>
  <si>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</si>
  <si>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</si>
  <si>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</si>
  <si>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</si>
  <si>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</si>
  <si>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</si>
  <si>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</si>
  <si>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</si>
  <si>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</si>
  <si>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</si>
  <si>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</si>
  <si>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</si>
  <si>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</si>
  <si>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</si>
  <si>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</si>
  <si>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</si>
  <si>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</si>
  <si>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</si>
  <si>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</si>
  <si>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</si>
  <si>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</si>
  <si>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</si>
  <si>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</si>
  <si>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</si>
  <si>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</si>
  <si>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</si>
  <si>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</si>
  <si>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</si>
  <si>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</si>
  <si>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</si>
  <si>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</si>
  <si>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</si>
  <si>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</si>
  <si>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</si>
  <si>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</si>
  <si>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</si>
  <si>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</si>
  <si>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</si>
  <si>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</si>
  <si>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</si>
  <si>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</si>
  <si>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</si>
  <si>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</si>
  <si>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</si>
  <si>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</si>
  <si>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</si>
  <si>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</si>
  <si>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</si>
  <si>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</si>
  <si>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</si>
  <si>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</si>
  <si>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</si>
  <si>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</si>
  <si>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</si>
  <si>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</si>
  <si>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</si>
  <si>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</si>
  <si>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</si>
  <si>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</si>
  <si>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</si>
  <si>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</si>
  <si>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</si>
  <si>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</si>
  <si>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</si>
  <si>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</si>
  <si>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</si>
  <si>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</si>
  <si>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</si>
  <si>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</si>
  <si>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</si>
  <si>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</si>
  <si>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</si>
  <si>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</si>
  <si>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</si>
  <si>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</si>
  <si>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</si>
  <si>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</si>
  <si>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</si>
  <si>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</si>
  <si>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</si>
  <si>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</si>
  <si>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</si>
  <si>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</si>
  <si>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</si>
  <si>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</si>
  <si>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</si>
  <si>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</si>
  <si>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</si>
  <si>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</si>
  <si>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</si>
  <si>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</si>
  <si>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</si>
  <si>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</si>
  <si>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</si>
  <si>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</si>
  <si>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</si>
  <si>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</si>
  <si>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</si>
  <si>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</si>
  <si>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</si>
  <si>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</si>
  <si>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</si>
  <si>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</si>
  <si>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</si>
  <si>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</si>
  <si>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</si>
  <si>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</si>
  <si>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</si>
  <si>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</si>
  <si>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</si>
  <si>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</si>
  <si>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</si>
  <si>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</si>
  <si>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</si>
  <si>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</si>
  <si>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</si>
  <si>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</si>
  <si>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</si>
  <si>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</si>
  <si>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</si>
  <si>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</si>
  <si>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</si>
  <si>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</si>
  <si>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</si>
  <si>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</si>
  <si>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</si>
  <si>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</si>
  <si>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</si>
  <si>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</si>
  <si>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</si>
  <si>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</si>
  <si>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</si>
  <si>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</si>
  <si>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</si>
  <si>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</si>
  <si>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</si>
  <si>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</si>
  <si>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</si>
  <si>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</si>
  <si>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</si>
  <si>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</si>
  <si>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</si>
  <si>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</si>
  <si>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</si>
  <si>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</si>
  <si>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</si>
  <si>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</si>
  <si>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</si>
  <si>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</si>
  <si>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</si>
  <si>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</si>
  <si>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</si>
  <si>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</si>
  <si>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</si>
  <si>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</si>
  <si>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</si>
  <si>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</si>
  <si>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</si>
  <si>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</si>
  <si>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</si>
  <si>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</si>
  <si>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</si>
  <si>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</si>
  <si>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</si>
  <si>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</si>
  <si>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</si>
  <si>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</si>
  <si>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</si>
  <si>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</si>
  <si>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</si>
  <si>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</si>
  <si>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</si>
  <si>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</si>
  <si>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</si>
  <si>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</si>
  <si>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</si>
  <si>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</si>
  <si>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</si>
  <si>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</si>
  <si>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</si>
  <si>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</si>
  <si>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</si>
  <si>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</si>
  <si>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</si>
  <si>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</si>
  <si>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</si>
  <si>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</si>
  <si>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</si>
  <si>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</si>
  <si>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</si>
  <si>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</si>
  <si>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</si>
  <si>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</si>
  <si>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</si>
  <si>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</si>
  <si>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</si>
  <si>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</si>
  <si>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</si>
  <si>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</si>
  <si>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</si>
  <si>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</si>
  <si>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</si>
  <si>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</si>
  <si>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</si>
  <si>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</si>
  <si>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</si>
  <si>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</si>
  <si>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</si>
  <si>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</si>
  <si>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</si>
  <si>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</si>
  <si>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</si>
  <si>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</si>
  <si>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</si>
  <si>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</si>
  <si>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</si>
  <si>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</si>
  <si>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</si>
  <si>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</si>
  <si>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</si>
  <si>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</si>
  <si>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</si>
  <si>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</si>
  <si>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</si>
  <si>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</si>
  <si>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</si>
  <si>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</si>
  <si>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</si>
  <si>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</si>
  <si>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</si>
  <si>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</si>
  <si>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</si>
  <si>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</si>
  <si>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</si>
  <si>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</si>
  <si>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</si>
  <si>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</si>
  <si>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</si>
  <si>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</si>
  <si>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</si>
  <si>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</si>
  <si>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</si>
  <si>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</si>
  <si>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</si>
  <si>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</si>
  <si>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</si>
  <si>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</si>
  <si>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</si>
  <si>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</si>
  <si>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</si>
  <si>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</si>
  <si>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</si>
  <si>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</si>
  <si>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</si>
  <si>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</si>
  <si>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</si>
  <si>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</si>
  <si>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</si>
  <si>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</si>
  <si>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</si>
  <si>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</si>
  <si>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</si>
  <si>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</si>
  <si>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</si>
  <si>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</si>
  <si>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</si>
  <si>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</si>
  <si>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</si>
  <si>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</si>
  <si>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</si>
  <si>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</si>
  <si>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</si>
  <si>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</si>
  <si>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</si>
  <si>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</si>
  <si>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</si>
  <si>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</si>
  <si>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</si>
  <si>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</si>
  <si>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</si>
  <si>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</si>
  <si>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</si>
  <si>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</si>
  <si>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</si>
  <si>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</si>
  <si>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</si>
  <si>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</si>
  <si>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</si>
  <si>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</si>
  <si>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</si>
  <si>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</si>
  <si>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</si>
  <si>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</si>
  <si>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</si>
  <si>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</si>
  <si>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</si>
  <si>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</si>
  <si>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</si>
  <si>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</si>
  <si>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</si>
  <si>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</si>
  <si>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</si>
  <si>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</si>
  <si>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</si>
  <si>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</si>
  <si>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</si>
  <si>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</si>
  <si>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</si>
  <si>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</si>
  <si>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</si>
  <si>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</si>
  <si>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</si>
  <si>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</si>
  <si>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</si>
  <si>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</si>
  <si>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</si>
  <si>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</si>
  <si>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</si>
  <si>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</si>
  <si>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</si>
  <si>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</si>
  <si>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</si>
  <si>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</si>
  <si>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</si>
  <si>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</si>
  <si>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</si>
  <si>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</si>
  <si>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</si>
  <si>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</si>
  <si>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</si>
  <si>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</si>
  <si>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</si>
  <si>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</si>
  <si>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</si>
  <si>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</si>
  <si>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</si>
  <si>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</si>
  <si>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</si>
  <si>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</si>
  <si>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</si>
  <si>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</si>
  <si>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</si>
  <si>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</si>
  <si>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</si>
  <si>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</si>
  <si>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</si>
  <si>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</si>
  <si>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</si>
  <si>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</si>
  <si>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</si>
  <si>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</si>
  <si>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</si>
  <si>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</si>
  <si>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</si>
  <si>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</si>
  <si>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</si>
  <si>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</si>
  <si>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</si>
  <si>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</si>
  <si>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</si>
  <si>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</si>
  <si>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</si>
  <si>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</si>
  <si>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</si>
  <si>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</si>
  <si>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</si>
  <si>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</si>
  <si>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</si>
  <si>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</si>
  <si>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</si>
  <si>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</si>
  <si>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</si>
  <si>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</si>
  <si>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</si>
  <si>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</si>
  <si>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</si>
  <si>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</si>
  <si>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</si>
  <si>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</si>
  <si>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</si>
  <si>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</si>
  <si>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</si>
  <si>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</si>
  <si>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</si>
  <si>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</si>
  <si>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</si>
  <si>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</si>
  <si>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</si>
  <si>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</si>
  <si>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</si>
  <si>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</si>
  <si>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</si>
  <si>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</si>
  <si>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</si>
  <si>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</si>
  <si>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</si>
  <si>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</si>
  <si>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</si>
  <si>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</si>
  <si>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</si>
  <si>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</si>
  <si>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</si>
  <si>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</si>
  <si>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</si>
  <si>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</si>
  <si>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</si>
  <si>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</si>
  <si>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</si>
  <si>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</si>
  <si>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</si>
  <si>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</si>
  <si>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</si>
  <si>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</si>
  <si>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</si>
  <si>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</si>
  <si>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</si>
  <si>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</si>
  <si>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</si>
  <si>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</si>
  <si>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</si>
  <si>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</si>
  <si>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</si>
  <si>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</si>
  <si>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</si>
  <si>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</si>
  <si>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</si>
  <si>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</si>
  <si>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</si>
  <si>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</si>
  <si>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</si>
  <si>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</si>
  <si>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</si>
  <si>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</si>
  <si>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</si>
  <si>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</si>
  <si>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</si>
  <si>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</si>
  <si>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</si>
  <si>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</si>
  <si>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</si>
  <si>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</si>
  <si>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</si>
  <si>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</si>
  <si>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</si>
  <si>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</si>
  <si>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</si>
  <si>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</si>
  <si>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</si>
  <si>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</si>
  <si>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</si>
  <si>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</si>
  <si>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</si>
  <si>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</si>
  <si>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</si>
  <si>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</si>
  <si>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</si>
  <si>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</si>
  <si>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</si>
  <si>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</si>
  <si>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</si>
  <si>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</si>
  <si>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</si>
  <si>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</si>
  <si>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</si>
  <si>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</si>
  <si>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</si>
  <si>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</si>
  <si>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</si>
  <si>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</si>
  <si>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</si>
  <si>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</si>
  <si>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</si>
  <si>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</si>
  <si>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</si>
  <si>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</si>
  <si>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</si>
  <si>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</si>
  <si>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</si>
  <si>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</si>
  <si>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</si>
  <si>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</si>
  <si>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</si>
  <si>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</si>
  <si>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</si>
  <si>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</si>
  <si>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</si>
  <si>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</si>
  <si>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</si>
  <si>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</si>
  <si>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</si>
  <si>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</si>
  <si>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</si>
  <si>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</si>
  <si>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</si>
  <si>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</si>
  <si>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</si>
  <si>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</si>
  <si>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</si>
  <si>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</si>
  <si>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</si>
  <si>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</si>
  <si>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</si>
  <si>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</si>
  <si>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</si>
  <si>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</si>
  <si>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</si>
  <si>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</si>
  <si>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</si>
  <si>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</si>
  <si>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</si>
  <si>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</si>
  <si>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</si>
  <si>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</si>
  <si>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</si>
  <si>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</si>
  <si>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</si>
  <si>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</si>
  <si>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</si>
  <si>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</si>
  <si>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</si>
  <si>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</si>
  <si>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</si>
  <si>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</si>
  <si>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</si>
  <si>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</si>
  <si>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</si>
  <si>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</si>
  <si>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</si>
  <si>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</si>
  <si>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</si>
  <si>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</si>
  <si>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</si>
  <si>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</si>
  <si>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</si>
  <si>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</si>
  <si>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</si>
  <si>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</si>
  <si>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</si>
  <si>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</si>
  <si>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</si>
  <si>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</si>
  <si>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</si>
  <si>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</si>
  <si>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</si>
  <si>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</si>
  <si>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</si>
  <si>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</si>
  <si>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</si>
  <si>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</si>
  <si>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</si>
  <si>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</si>
  <si>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</si>
  <si>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</si>
  <si>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</si>
  <si>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</si>
  <si>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</si>
  <si>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</si>
  <si>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</si>
  <si>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</si>
  <si>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</si>
  <si>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</si>
  <si>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</si>
  <si>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</si>
  <si>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</si>
  <si>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</si>
  <si>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</si>
  <si>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</si>
  <si>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</si>
  <si>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</si>
  <si>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</si>
  <si>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</si>
  <si>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</si>
  <si>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</si>
  <si>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</si>
  <si>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</si>
  <si>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</si>
  <si>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</si>
  <si>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</si>
  <si>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</si>
  <si>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</si>
  <si>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</si>
  <si>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</si>
  <si>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</si>
  <si>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</si>
  <si>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</si>
  <si>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</si>
  <si>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</si>
  <si>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</si>
  <si>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</si>
  <si>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</si>
  <si>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</si>
  <si>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</si>
  <si>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</si>
  <si>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</si>
  <si>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</si>
  <si>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</si>
  <si>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</si>
  <si>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</si>
  <si>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</si>
  <si>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</si>
  <si>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</si>
  <si>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</si>
  <si>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</si>
  <si>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</si>
  <si>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</si>
  <si>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</si>
  <si>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</si>
  <si>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</si>
  <si>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</si>
  <si>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</si>
  <si>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</si>
  <si>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</si>
  <si>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</si>
  <si>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</si>
  <si>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</si>
  <si>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</si>
  <si>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</si>
  <si>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</si>
  <si>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</si>
  <si>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</si>
  <si>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</si>
  <si>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</si>
  <si>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</si>
  <si>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</si>
  <si>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</si>
  <si>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</si>
  <si>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</si>
  <si>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</si>
  <si>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</si>
  <si>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</si>
  <si>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</si>
  <si>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</si>
  <si>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</si>
  <si>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</si>
  <si>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</si>
  <si>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</si>
  <si>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</si>
  <si>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</si>
  <si>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</si>
  <si>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</si>
  <si>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</si>
  <si>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</si>
  <si>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</si>
  <si>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</si>
  <si>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</si>
  <si>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</si>
  <si>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</si>
  <si>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</si>
  <si>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</si>
  <si>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</si>
  <si>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</si>
  <si>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</si>
  <si>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</si>
  <si>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</si>
  <si>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</si>
  <si>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</si>
  <si>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</si>
  <si>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</si>
  <si>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</si>
  <si>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</si>
  <si>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</si>
  <si>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</si>
  <si>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</si>
  <si>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</si>
  <si>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</si>
  <si>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</si>
  <si>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</si>
  <si>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</si>
  <si>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</si>
  <si>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</si>
  <si>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</si>
  <si>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</si>
  <si>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</si>
  <si>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</si>
  <si>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</si>
  <si>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</si>
  <si>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</si>
  <si>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</si>
  <si>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</si>
  <si>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</si>
  <si>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</si>
  <si>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</si>
  <si>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</si>
  <si>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</si>
  <si>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</si>
  <si>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</si>
  <si>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</si>
  <si>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</si>
  <si>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</si>
  <si>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</si>
  <si>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</si>
  <si>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</si>
  <si>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</si>
  <si>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</si>
  <si>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</si>
  <si>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</si>
  <si>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</si>
  <si>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</si>
  <si>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</si>
  <si>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</si>
  <si>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</si>
  <si>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</si>
  <si>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</si>
  <si>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</si>
  <si>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</si>
  <si>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</si>
  <si>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</si>
  <si>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</si>
  <si>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</si>
  <si>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</si>
  <si>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</si>
  <si>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</si>
  <si>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</si>
  <si>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</si>
  <si>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</si>
  <si>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</si>
  <si>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</si>
  <si>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</si>
  <si>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</si>
  <si>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</si>
  <si>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</si>
  <si>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</si>
  <si>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</si>
  <si>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</si>
  <si>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</si>
  <si>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</si>
  <si>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</si>
  <si>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</si>
  <si>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</si>
  <si>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</si>
  <si>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</si>
  <si>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</si>
  <si>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</si>
  <si>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</si>
  <si>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</si>
  <si>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</si>
  <si>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</si>
  <si>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</si>
  <si>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</si>
  <si>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</si>
  <si>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</si>
  <si>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</si>
  <si>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</si>
  <si>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</si>
  <si>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</si>
  <si>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</si>
  <si>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</si>
  <si>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</si>
  <si>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</si>
  <si>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</si>
  <si>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</si>
  <si>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</si>
  <si>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</si>
  <si>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</si>
  <si>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</si>
  <si>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</si>
  <si>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</si>
  <si>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</si>
  <si>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</si>
  <si>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</si>
  <si>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</si>
  <si>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</si>
  <si>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</si>
  <si>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</si>
  <si>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</si>
  <si>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</si>
  <si>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</si>
  <si>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</si>
  <si>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</si>
  <si>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</si>
  <si>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</si>
  <si>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</si>
  <si>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</si>
  <si>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</si>
  <si>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</si>
  <si>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</si>
  <si>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</si>
  <si>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</si>
  <si>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</si>
  <si>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</si>
  <si>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</si>
  <si>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</si>
  <si>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</si>
  <si>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</si>
  <si>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</si>
  <si>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</si>
  <si>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</si>
  <si>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</si>
  <si>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</si>
  <si>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</si>
  <si>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</si>
  <si>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</si>
  <si>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</si>
  <si>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</si>
  <si>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</si>
  <si>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</si>
  <si>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</si>
  <si>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</si>
  <si>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</si>
  <si>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</si>
  <si>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</si>
  <si>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</si>
  <si>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</si>
  <si>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</si>
  <si>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</si>
  <si>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</si>
  <si>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</si>
  <si>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</si>
  <si>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</si>
  <si>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</si>
  <si>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</si>
  <si>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</si>
  <si>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</si>
  <si>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</si>
  <si>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</si>
  <si>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</si>
  <si>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</si>
  <si>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</si>
  <si>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</si>
  <si>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</si>
  <si>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</si>
  <si>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</si>
  <si>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</si>
  <si>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</si>
  <si>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</si>
  <si>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</si>
  <si>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</si>
  <si>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</si>
  <si>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</si>
  <si>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</si>
  <si>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</si>
  <si>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</si>
  <si>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</si>
  <si>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</si>
  <si>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</si>
  <si>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</si>
  <si>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</si>
  <si>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</si>
  <si>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</si>
  <si>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</si>
  <si>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</si>
  <si>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</si>
  <si>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</si>
  <si>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</si>
  <si>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</si>
  <si>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</si>
  <si>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</si>
  <si>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</si>
  <si>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</si>
  <si>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</si>
  <si>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</si>
  <si>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</si>
  <si>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</si>
  <si>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</si>
  <si>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</si>
  <si>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</si>
  <si>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</si>
  <si>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</si>
  <si>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</si>
  <si>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</si>
  <si>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</si>
  <si>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</si>
  <si>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</si>
  <si>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</si>
  <si>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</si>
  <si>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</si>
  <si>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</si>
  <si>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</si>
  <si>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</si>
  <si>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</si>
  <si>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</si>
  <si>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</si>
  <si>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</si>
  <si>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</si>
  <si>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</si>
  <si>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</si>
  <si>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</si>
  <si>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</si>
  <si>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</si>
  <si>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</si>
  <si>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</si>
  <si>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</si>
  <si>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</si>
  <si>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</si>
  <si>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</si>
  <si>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</si>
  <si>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</si>
  <si>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</si>
  <si>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</si>
  <si>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</si>
  <si>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</si>
  <si>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</si>
  <si>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</si>
  <si>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</si>
  <si>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</si>
  <si>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</si>
  <si>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</si>
  <si>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</si>
  <si>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</si>
  <si>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</si>
  <si>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</si>
  <si>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</si>
  <si>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</si>
  <si>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</si>
  <si>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</si>
  <si>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</si>
  <si>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</si>
  <si>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</si>
  <si>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</si>
  <si>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</si>
  <si>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</si>
  <si>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</si>
  <si>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</si>
  <si>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</si>
  <si>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</si>
  <si>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</si>
  <si>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</si>
  <si>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</si>
  <si>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</si>
  <si>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</si>
  <si>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</si>
  <si>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</si>
  <si>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</si>
  <si>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</si>
  <si>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</si>
  <si>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</si>
  <si>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</si>
  <si>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</si>
  <si>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</si>
  <si>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</si>
  <si>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</si>
  <si>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</si>
  <si>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</si>
  <si>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</si>
  <si>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</si>
  <si>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</si>
  <si>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</si>
  <si>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</si>
  <si>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</si>
  <si>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</si>
  <si>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</si>
  <si>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</si>
  <si>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</si>
  <si>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</si>
  <si>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</si>
  <si>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</si>
  <si>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</si>
  <si>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</si>
  <si>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</si>
  <si>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</si>
  <si>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</si>
  <si>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</si>
  <si>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</si>
  <si>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</si>
  <si>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</si>
  <si>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</si>
  <si>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</si>
  <si>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</si>
  <si>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</si>
  <si>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</si>
  <si>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</si>
  <si>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</si>
  <si>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</si>
  <si>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</si>
  <si>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</si>
  <si>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</si>
  <si>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</si>
  <si>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</si>
  <si>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</si>
  <si>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</si>
  <si>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</si>
  <si>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</si>
  <si>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</si>
  <si>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</si>
  <si>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</si>
  <si>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</si>
  <si>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</si>
  <si>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</si>
  <si>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</si>
  <si>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</si>
  <si>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</si>
  <si>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</si>
  <si>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</si>
  <si>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</si>
  <si>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</si>
  <si>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</si>
  <si>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</si>
  <si>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</si>
  <si>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</si>
  <si>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</si>
  <si>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</si>
  <si>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</si>
  <si>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</si>
  <si>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</si>
  <si>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</si>
  <si>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</si>
  <si>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</si>
  <si>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</si>
  <si>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</si>
  <si>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</si>
  <si>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</si>
  <si>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</si>
  <si>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</si>
  <si>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</si>
  <si>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</si>
  <si>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</si>
  <si>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</si>
  <si>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</si>
  <si>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</si>
  <si>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</si>
  <si>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</si>
  <si>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</si>
  <si>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</si>
  <si>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</si>
  <si>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</si>
  <si>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</si>
  <si>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</si>
  <si>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</si>
  <si>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</si>
  <si>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</si>
  <si>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</si>
  <si>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</si>
  <si>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</si>
  <si>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</si>
  <si>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</si>
  <si>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</si>
  <si>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</si>
  <si>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</si>
  <si>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</si>
  <si>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</si>
  <si>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</si>
  <si>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</si>
  <si>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</si>
  <si>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</si>
  <si>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</si>
  <si>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</si>
  <si>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</si>
  <si>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</si>
  <si>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</si>
  <si>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</si>
  <si>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</si>
  <si>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</si>
  <si>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</si>
  <si>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</si>
  <si>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</si>
  <si>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</si>
  <si>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</si>
  <si>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</si>
  <si>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</si>
  <si>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</si>
  <si>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</si>
  <si>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</si>
  <si>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</si>
  <si>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</si>
  <si>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</si>
  <si>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</si>
  <si>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</si>
  <si>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</si>
  <si>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</si>
  <si>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</si>
  <si>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</si>
  <si>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</si>
  <si>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</si>
  <si>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</si>
  <si>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</si>
  <si>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</si>
  <si>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</si>
  <si>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</si>
  <si>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</si>
  <si>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</si>
  <si>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</si>
  <si>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</si>
  <si>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</si>
  <si>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</si>
  <si>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</si>
  <si>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</si>
  <si>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</si>
  <si>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</si>
  <si>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</si>
  <si>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</si>
  <si>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</si>
  <si>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</si>
  <si>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</si>
  <si>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</si>
  <si>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</si>
  <si>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</si>
  <si>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</si>
  <si>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</si>
  <si>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</si>
  <si>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</si>
  <si>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</si>
  <si>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</si>
  <si>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</si>
  <si>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</si>
  <si>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</si>
  <si>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</si>
  <si>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</si>
  <si>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</si>
  <si>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</si>
  <si>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</si>
  <si>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</si>
  <si>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</si>
  <si>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</si>
  <si>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</si>
  <si>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</si>
  <si>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</si>
  <si>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</si>
  <si>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</si>
  <si>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</si>
  <si>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</si>
  <si>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</si>
  <si>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</si>
  <si>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</si>
  <si>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</si>
  <si>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</si>
  <si>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</si>
  <si>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</si>
  <si>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</si>
  <si>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</si>
  <si>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</si>
  <si>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</si>
  <si>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</si>
  <si>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</si>
  <si>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</si>
  <si>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</si>
  <si>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</si>
  <si>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</si>
  <si>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</si>
  <si>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</si>
  <si>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</si>
  <si>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</si>
  <si>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</si>
  <si>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</si>
  <si>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</si>
  <si>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</si>
  <si>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</si>
  <si>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</si>
  <si>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</si>
  <si>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</si>
  <si>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</si>
  <si>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</si>
  <si>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</si>
  <si>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</si>
  <si>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</si>
  <si>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</si>
  <si>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</si>
  <si>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</si>
  <si>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</si>
  <si>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</si>
  <si>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</si>
  <si>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</si>
  <si>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</si>
  <si>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</si>
  <si>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</si>
  <si>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</si>
  <si>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</si>
  <si>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</si>
  <si>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</si>
  <si>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</si>
  <si>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</si>
  <si>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</si>
  <si>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</si>
  <si>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</si>
  <si>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</si>
  <si>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</si>
  <si>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</si>
  <si>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</si>
  <si>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</si>
  <si>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</si>
  <si>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</si>
  <si>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</si>
  <si>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</si>
  <si>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</si>
  <si>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</si>
  <si>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</si>
  <si>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</si>
  <si>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</si>
  <si>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</si>
  <si>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</si>
  <si>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</si>
  <si>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</si>
  <si>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</si>
  <si>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</si>
  <si>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</si>
  <si>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</si>
  <si>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</si>
  <si>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</si>
  <si>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</si>
  <si>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</si>
  <si>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</si>
  <si>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</si>
  <si>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</si>
  <si>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</si>
  <si>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</si>
  <si>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</si>
  <si>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</si>
  <si>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</si>
  <si>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</si>
  <si>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</si>
  <si>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</si>
  <si>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</si>
  <si>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</si>
  <si>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</si>
  <si>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</si>
  <si>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</si>
  <si>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</si>
  <si>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</si>
  <si>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</si>
  <si>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</si>
  <si>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</si>
  <si>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</si>
  <si>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</si>
  <si>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</si>
  <si>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</si>
  <si>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</si>
  <si>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</si>
  <si>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</si>
  <si>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</si>
  <si>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</si>
  <si>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</si>
  <si>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</si>
  <si>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</si>
  <si>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</si>
  <si>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</si>
  <si>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</si>
  <si>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</si>
  <si>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</si>
  <si>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</si>
  <si>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</si>
  <si>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</si>
  <si>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</si>
  <si>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</si>
  <si>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</si>
  <si>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</si>
  <si>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</si>
  <si>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</si>
  <si>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</si>
  <si>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</si>
  <si>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</si>
  <si>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</si>
  <si>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</si>
  <si>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</si>
  <si>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</si>
  <si>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</si>
  <si>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</si>
  <si>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</si>
  <si>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</si>
  <si>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</si>
  <si>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</si>
  <si>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</si>
  <si>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</si>
  <si>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</si>
  <si>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</si>
  <si>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</si>
  <si>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</si>
  <si>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</si>
  <si>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</si>
  <si>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</si>
  <si>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</si>
  <si>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</si>
  <si>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</si>
  <si>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</si>
  <si>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</si>
  <si>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</si>
  <si>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</si>
  <si>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</si>
  <si>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</si>
  <si>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</si>
  <si>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</si>
  <si>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</si>
  <si>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</si>
  <si>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</si>
  <si>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</si>
  <si>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</si>
  <si>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</si>
  <si>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</si>
  <si>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</si>
  <si>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</si>
  <si>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</si>
  <si>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</si>
  <si>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</si>
  <si>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</si>
  <si>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</si>
  <si>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</si>
  <si>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</si>
  <si>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</si>
  <si>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</si>
  <si>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</si>
  <si>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</si>
  <si>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</si>
  <si>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</si>
  <si>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</si>
  <si>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</si>
  <si>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</si>
  <si>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</si>
  <si>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</si>
  <si>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</si>
  <si>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</si>
  <si>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</si>
  <si>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</si>
  <si>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</si>
  <si>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</si>
  <si>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</si>
  <si>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</si>
  <si>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</si>
  <si>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</si>
  <si>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</si>
  <si>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</si>
  <si>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</si>
  <si>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</si>
  <si>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</si>
  <si>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</si>
  <si>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</si>
  <si>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</si>
  <si>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</si>
  <si>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</si>
  <si>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</si>
  <si>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</si>
  <si>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</si>
  <si>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</si>
  <si>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</si>
  <si>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</si>
  <si>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</si>
  <si>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</si>
  <si>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</si>
  <si>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</si>
  <si>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</si>
  <si>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</si>
  <si>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</si>
  <si>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</si>
  <si>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</si>
  <si>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</si>
  <si>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</si>
  <si>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</si>
  <si>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</si>
  <si>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</si>
  <si>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</si>
  <si>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</si>
  <si>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</si>
  <si>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</si>
  <si>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</si>
  <si>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</si>
  <si>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</si>
  <si>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</si>
  <si>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</si>
  <si>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</si>
  <si>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</si>
  <si>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</si>
  <si>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</si>
  <si>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</si>
  <si>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</si>
  <si>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</si>
  <si>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</si>
  <si>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</si>
  <si>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</si>
  <si>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</si>
  <si>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</si>
  <si>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</si>
  <si>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</si>
  <si>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</si>
  <si>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</si>
  <si>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</si>
  <si>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</si>
  <si>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</si>
  <si>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</si>
  <si>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</si>
  <si>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</si>
  <si>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</si>
  <si>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</si>
  <si>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</si>
  <si>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</si>
  <si>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</si>
  <si>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</si>
  <si>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</si>
  <si>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</si>
  <si>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</si>
  <si>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</si>
  <si>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</si>
  <si>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</si>
  <si>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</si>
  <si>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</si>
  <si>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</si>
  <si>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</si>
  <si>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</si>
  <si>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</si>
  <si>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</si>
  <si>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</si>
  <si>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</si>
  <si>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</si>
  <si>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</si>
  <si>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</si>
  <si>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</si>
  <si>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</si>
  <si>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</si>
  <si>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</si>
  <si>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</si>
  <si>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</si>
  <si>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</si>
  <si>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</si>
  <si>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</si>
  <si>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</si>
  <si>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</si>
  <si>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</si>
  <si>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</si>
  <si>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</si>
  <si>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</si>
  <si>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</si>
  <si>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</si>
  <si>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</si>
  <si>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</si>
  <si>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</si>
  <si>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</si>
  <si>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</si>
  <si>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</si>
  <si>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</si>
  <si>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</si>
  <si>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</si>
  <si>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</si>
  <si>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</si>
  <si>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</si>
  <si>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</si>
  <si>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</si>
  <si>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</si>
  <si>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</si>
  <si>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</si>
  <si>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</si>
  <si>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</si>
  <si>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</si>
  <si>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</si>
  <si>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</si>
  <si>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</si>
  <si>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</si>
  <si>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</si>
  <si>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</si>
  <si>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</si>
  <si>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</si>
  <si>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</si>
  <si>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</si>
  <si>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</si>
  <si>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</si>
  <si>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</si>
  <si>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</si>
  <si>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</si>
  <si>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</si>
  <si>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</si>
  <si>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</si>
  <si>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</si>
  <si>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</si>
  <si>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</si>
  <si>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</si>
  <si>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</si>
  <si>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</si>
  <si>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</si>
  <si>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</si>
  <si>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</si>
  <si>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</si>
  <si>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</si>
  <si>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</si>
  <si>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</si>
  <si>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</si>
  <si>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</si>
  <si>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</si>
  <si>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</si>
  <si>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</si>
  <si>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</si>
  <si>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</si>
  <si>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</si>
  <si>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</si>
  <si>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</si>
  <si>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</si>
  <si>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</si>
  <si>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</si>
  <si>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</si>
  <si>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</si>
  <si>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</si>
  <si>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</si>
  <si>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</si>
  <si>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</si>
  <si>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</si>
  <si>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</si>
  <si>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</si>
  <si>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</si>
  <si>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</si>
  <si>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</si>
  <si>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</si>
  <si>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</si>
  <si>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</si>
  <si>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</si>
  <si>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</si>
  <si>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</si>
  <si>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</si>
  <si>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</si>
  <si>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</si>
  <si>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</si>
  <si>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</si>
  <si>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</si>
  <si>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</si>
  <si>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</si>
  <si>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</si>
  <si>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</si>
  <si>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</si>
  <si>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</si>
  <si>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</si>
  <si>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</si>
  <si>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</si>
  <si>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</si>
  <si>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</si>
  <si>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</si>
  <si>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</si>
  <si>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</si>
  <si>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</si>
  <si>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</si>
  <si>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</si>
  <si>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</si>
  <si>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</si>
  <si>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</si>
  <si>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</si>
  <si>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</si>
  <si>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</si>
  <si>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</si>
  <si>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</si>
  <si>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</si>
  <si>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</si>
  <si>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</si>
  <si>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</si>
  <si>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</si>
  <si>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</si>
  <si>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</si>
  <si>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</si>
  <si>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</si>
  <si>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</si>
  <si>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</si>
  <si>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</si>
  <si>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</si>
  <si>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</si>
  <si>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</si>
  <si>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</si>
  <si>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</si>
  <si>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</si>
  <si>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</si>
  <si>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</si>
  <si>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</si>
  <si>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</si>
  <si>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</si>
  <si>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</si>
  <si>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</si>
  <si>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</si>
  <si>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</si>
  <si>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</si>
  <si>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</si>
  <si>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</si>
  <si>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</si>
  <si>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</si>
  <si>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</si>
  <si>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</si>
  <si>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</si>
  <si>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</si>
  <si>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</si>
  <si>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</si>
  <si>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</si>
  <si>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</si>
  <si>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</si>
  <si>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</si>
  <si>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</si>
  <si>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</si>
  <si>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</si>
  <si>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</si>
  <si>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</si>
  <si>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</si>
  <si>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</si>
  <si>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</si>
  <si>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</si>
  <si>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</si>
  <si>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</si>
  <si>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</si>
  <si>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</si>
  <si>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</si>
  <si>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</si>
  <si>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</si>
  <si>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</si>
  <si>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</si>
  <si>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</si>
  <si>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</si>
  <si>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</si>
  <si>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</si>
  <si>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</si>
  <si>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</si>
  <si>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</si>
  <si>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</si>
  <si>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</si>
  <si>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</si>
  <si>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</si>
  <si>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</si>
  <si>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</si>
  <si>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</si>
  <si>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</si>
  <si>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</si>
  <si>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</si>
  <si>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</si>
  <si>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</si>
  <si>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</si>
  <si>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</si>
  <si>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</si>
  <si>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</si>
  <si>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</si>
  <si>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</si>
  <si>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</si>
  <si>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</si>
  <si>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</si>
  <si>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</si>
  <si>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</si>
  <si>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</si>
  <si>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</si>
  <si>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</si>
  <si>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</si>
  <si>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</si>
  <si>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</si>
  <si>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</si>
  <si>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</si>
  <si>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</si>
  <si>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</si>
  <si>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</si>
  <si>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</si>
  <si>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</si>
  <si>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</si>
  <si>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</si>
  <si>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</si>
  <si>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</si>
  <si>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</si>
  <si>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</si>
  <si>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</si>
  <si>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</si>
  <si>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</si>
  <si>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</si>
  <si>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</si>
  <si>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</si>
  <si>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</si>
  <si>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</si>
  <si>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</si>
  <si>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</si>
  <si>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</si>
  <si>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</si>
  <si>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</si>
  <si>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</si>
  <si>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</si>
  <si>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</si>
  <si>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</si>
  <si>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</si>
  <si>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</si>
  <si>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</si>
  <si>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</si>
  <si>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</si>
  <si>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</si>
  <si>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</si>
  <si>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</si>
  <si>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</si>
  <si>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</si>
  <si>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</si>
  <si>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</si>
  <si>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</si>
  <si>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</si>
  <si>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</si>
  <si>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</si>
  <si>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</si>
  <si>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</si>
  <si>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</si>
  <si>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</si>
  <si>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</si>
  <si>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</si>
  <si>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</si>
  <si>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</si>
  <si>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</si>
  <si>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</si>
  <si>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</si>
  <si>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</si>
  <si>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</si>
  <si>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</si>
  <si>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</si>
  <si>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</si>
  <si>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</si>
  <si>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</si>
  <si>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</si>
  <si>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</si>
  <si>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</si>
  <si>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</si>
  <si>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</si>
  <si>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</si>
  <si>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</si>
  <si>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</si>
  <si>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</si>
  <si>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</si>
  <si>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</si>
  <si>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</si>
  <si>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</si>
  <si>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</si>
  <si>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</si>
  <si>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</si>
  <si>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</si>
  <si>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</si>
  <si>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</si>
  <si>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</si>
  <si>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</si>
  <si>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</si>
  <si>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</si>
  <si>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</si>
  <si>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</si>
  <si>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</si>
  <si>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</si>
  <si>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</si>
  <si>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</si>
  <si>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</si>
  <si>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</si>
  <si>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</si>
  <si>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</si>
  <si>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</si>
  <si>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</si>
  <si>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</si>
  <si>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</si>
  <si>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</si>
  <si>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</si>
  <si>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</si>
  <si>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</si>
  <si>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</si>
  <si>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</si>
  <si>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</si>
  <si>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</si>
  <si>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</si>
  <si>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</si>
  <si>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</si>
  <si>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</si>
  <si>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</si>
  <si>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</si>
  <si>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</si>
  <si>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</si>
  <si>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</si>
  <si>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</si>
  <si>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</si>
  <si>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</si>
  <si>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</si>
  <si>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</si>
  <si>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</si>
  <si>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</si>
  <si>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</si>
  <si>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</si>
  <si>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</si>
  <si>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</si>
  <si>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</si>
  <si>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</si>
  <si>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</si>
  <si>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</si>
  <si>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</si>
  <si>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</si>
  <si>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</si>
  <si>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</si>
  <si>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</si>
  <si>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</si>
  <si>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</si>
  <si>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</si>
  <si>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</si>
  <si>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</si>
  <si>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</si>
  <si>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</si>
  <si>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</si>
  <si>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</si>
  <si>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</si>
  <si>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</si>
  <si>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</si>
  <si>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</si>
  <si>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</si>
  <si>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</si>
  <si>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</si>
  <si>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</si>
  <si>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</si>
  <si>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</si>
  <si>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</si>
  <si>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</si>
  <si>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</si>
  <si>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</si>
  <si>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</si>
  <si>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</si>
  <si>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</si>
  <si>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</si>
  <si>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</si>
  <si>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</si>
  <si>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</si>
  <si>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</si>
  <si>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</si>
  <si>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</si>
  <si>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</si>
  <si>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</si>
  <si>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</si>
  <si>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</si>
  <si>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</si>
  <si>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</si>
  <si>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</si>
  <si>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</si>
  <si>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</si>
  <si>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</si>
  <si>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</si>
  <si>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</si>
  <si>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</si>
  <si>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</si>
  <si>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</si>
  <si>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</si>
  <si>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</si>
  <si>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</si>
  <si>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</si>
  <si>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</si>
  <si>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</si>
  <si>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</si>
  <si>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</si>
  <si>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</si>
  <si>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</si>
  <si>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</si>
  <si>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</si>
  <si>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</si>
  <si>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</si>
  <si>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</si>
  <si>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</si>
  <si>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</si>
  <si>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</si>
  <si>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</si>
  <si>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</si>
  <si>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</si>
  <si>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</si>
  <si>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</si>
  <si>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</si>
  <si>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</si>
  <si>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</si>
  <si>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</si>
  <si>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</si>
  <si>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</si>
  <si>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</si>
  <si>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</si>
  <si>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</si>
  <si>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</si>
  <si>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</si>
  <si>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</si>
  <si>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</si>
  <si>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</si>
  <si>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</si>
  <si>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</si>
  <si>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</si>
  <si>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</si>
  <si>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</si>
  <si>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</si>
  <si>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</si>
  <si>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</si>
  <si>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</si>
  <si>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</si>
  <si>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</si>
  <si>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</si>
  <si>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</si>
  <si>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</si>
  <si>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</si>
  <si>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</si>
  <si>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</si>
  <si>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</si>
  <si>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</si>
  <si>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</si>
  <si>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</si>
  <si>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</si>
  <si>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</si>
  <si>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</si>
  <si>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</si>
  <si>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</si>
  <si>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</si>
  <si>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</si>
  <si>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</si>
  <si>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</si>
  <si>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</si>
  <si>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</si>
  <si>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</si>
  <si>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</si>
  <si>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</si>
  <si>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</si>
  <si>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</si>
  <si>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</si>
  <si>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</si>
  <si>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</si>
  <si>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</si>
  <si>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</si>
  <si>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</si>
  <si>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</si>
  <si>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</si>
  <si>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</si>
  <si>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</si>
  <si>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</si>
  <si>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</si>
  <si>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</si>
  <si>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</si>
  <si>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</si>
  <si>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</si>
  <si>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</si>
  <si>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</si>
  <si>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</si>
  <si>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</si>
  <si>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</si>
  <si>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</si>
  <si>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</si>
  <si>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</si>
  <si>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</si>
  <si>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</si>
  <si>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</si>
  <si>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</si>
  <si>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</si>
  <si>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</si>
  <si>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</si>
  <si>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</si>
  <si>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</si>
  <si>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</si>
  <si>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</si>
  <si>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</si>
  <si>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</si>
  <si>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</si>
  <si>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</si>
  <si>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</si>
  <si>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</si>
  <si>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</si>
  <si>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</si>
  <si>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</si>
  <si>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</si>
  <si>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</si>
  <si>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</si>
  <si>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</si>
  <si>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</si>
  <si>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</si>
  <si>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</si>
  <si>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</si>
  <si>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</si>
  <si>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</si>
  <si>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</si>
  <si>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</si>
  <si>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</si>
  <si>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</si>
  <si>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</si>
  <si>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</si>
  <si>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</si>
  <si>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</si>
  <si>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</si>
  <si>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</si>
  <si>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</si>
  <si>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</si>
  <si>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</si>
  <si>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</si>
  <si>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</si>
  <si>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</si>
  <si>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</si>
  <si>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</si>
  <si>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</si>
  <si>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</si>
  <si>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</si>
  <si>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</si>
  <si>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</si>
  <si>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</si>
  <si>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</si>
  <si>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</si>
  <si>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</si>
  <si>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</si>
  <si>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</si>
  <si>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</si>
  <si>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</si>
  <si>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</si>
  <si>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</si>
  <si>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</si>
  <si>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</si>
  <si>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</si>
  <si>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</si>
  <si>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</si>
  <si>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</si>
  <si>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</si>
  <si>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</si>
  <si>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</si>
  <si>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</si>
  <si>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</si>
  <si>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</si>
  <si>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</si>
  <si>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</si>
  <si>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</si>
  <si>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</si>
  <si>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</si>
  <si>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</si>
  <si>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</si>
  <si>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</si>
  <si>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</si>
  <si>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</si>
  <si>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</si>
  <si>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</si>
  <si>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</si>
  <si>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</si>
  <si>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</si>
  <si>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</si>
  <si>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</si>
  <si>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</si>
  <si>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</si>
  <si>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</si>
  <si>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</si>
  <si>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</si>
  <si>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</si>
  <si>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</si>
  <si>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</si>
  <si>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</si>
  <si>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</si>
  <si>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</si>
  <si>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</si>
  <si>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</si>
  <si>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</si>
  <si>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</si>
  <si>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</si>
  <si>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</si>
  <si>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</si>
  <si>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</si>
  <si>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</si>
  <si>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</si>
  <si>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</si>
  <si>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</si>
  <si>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</si>
  <si>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</si>
  <si>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</si>
  <si>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</si>
  <si>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</si>
  <si>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</si>
  <si>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</si>
  <si>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</si>
  <si>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</si>
  <si>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</si>
  <si>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</si>
  <si>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</si>
  <si>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</si>
  <si>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</si>
  <si>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</si>
  <si>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</si>
  <si>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</si>
  <si>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</si>
  <si>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</si>
  <si>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</si>
  <si>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</si>
  <si>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</si>
  <si>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</si>
  <si>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</si>
  <si>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</si>
  <si>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</si>
  <si>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</si>
  <si>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</si>
  <si>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</si>
  <si>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</si>
  <si>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</si>
  <si>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</si>
  <si>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</si>
  <si>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</si>
  <si>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</si>
  <si>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</si>
  <si>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</si>
  <si>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</si>
  <si>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</si>
  <si>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</si>
  <si>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</si>
  <si>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</si>
  <si>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</si>
  <si>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</si>
  <si>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</si>
  <si>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</si>
  <si>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</si>
  <si>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</si>
  <si>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</si>
  <si>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</si>
  <si>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</si>
  <si>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</si>
  <si>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</si>
  <si>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</si>
  <si>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</si>
  <si>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</si>
  <si>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</si>
  <si>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</si>
  <si>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</si>
  <si>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</si>
  <si>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</si>
  <si>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</si>
  <si>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</si>
  <si>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</si>
  <si>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</si>
  <si>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</si>
  <si>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</si>
  <si>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</si>
  <si>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</si>
  <si>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</si>
  <si>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</si>
  <si>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</si>
  <si>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</si>
  <si>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</si>
  <si>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</si>
  <si>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</si>
  <si>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</si>
  <si>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</si>
  <si>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</si>
  <si>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</si>
  <si>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</si>
  <si>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</si>
  <si>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</si>
  <si>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</si>
  <si>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</si>
  <si>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</si>
  <si>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</si>
  <si>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</si>
  <si>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</si>
  <si>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</si>
  <si>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</si>
  <si>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</si>
  <si>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</si>
  <si>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</si>
  <si>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</si>
  <si>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</si>
  <si>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</si>
  <si>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</si>
  <si>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</si>
  <si>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</si>
  <si>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</si>
  <si>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</si>
  <si>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</si>
  <si>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</si>
  <si>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</si>
  <si>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</si>
  <si>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</si>
  <si>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</si>
  <si>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</si>
  <si>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</si>
  <si>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</si>
  <si>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</si>
  <si>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</si>
  <si>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</si>
  <si>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</si>
  <si>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</si>
  <si>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</si>
  <si>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</si>
  <si>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</si>
  <si>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</si>
  <si>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</si>
  <si>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</si>
  <si>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</si>
  <si>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</si>
  <si>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</si>
  <si>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</si>
  <si>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</si>
  <si>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</si>
  <si>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</si>
  <si>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</si>
  <si>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</si>
  <si>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</si>
  <si>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</si>
  <si>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</si>
  <si>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</si>
  <si>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</si>
  <si>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</si>
  <si>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</si>
  <si>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</si>
  <si>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</si>
  <si>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</si>
  <si>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</si>
  <si>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</si>
  <si>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</si>
  <si>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</si>
  <si>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</si>
  <si>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</si>
  <si>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</si>
  <si>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</si>
  <si>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</si>
  <si>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</si>
  <si>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</si>
  <si>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</si>
  <si>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</si>
  <si>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</si>
  <si>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</si>
  <si>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</si>
  <si>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</si>
  <si>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</si>
  <si>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</si>
  <si>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</si>
  <si>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</si>
  <si>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</si>
  <si>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</si>
  <si>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</si>
  <si>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</si>
  <si>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</si>
  <si>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</si>
  <si>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</si>
  <si>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</si>
  <si>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</si>
  <si>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</si>
  <si>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</si>
  <si>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</si>
  <si>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</si>
  <si>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</si>
  <si>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</si>
  <si>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</si>
  <si>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</si>
  <si>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</si>
  <si>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</si>
  <si>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</si>
  <si>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</si>
  <si>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</si>
  <si>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</si>
  <si>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</si>
  <si>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</si>
  <si>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</si>
  <si>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</si>
  <si>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</si>
  <si>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</si>
  <si>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</si>
  <si>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</si>
  <si>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</si>
  <si>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</si>
  <si>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</si>
  <si>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</si>
  <si>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</si>
  <si>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</si>
  <si>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</si>
  <si>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</si>
  <si>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</si>
  <si>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</si>
  <si>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</si>
  <si>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</si>
  <si>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</si>
  <si>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</si>
  <si>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</si>
  <si>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</si>
  <si>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</si>
  <si>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</si>
  <si>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</si>
  <si>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</si>
  <si>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</si>
  <si>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</si>
  <si>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</si>
  <si>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</si>
  <si>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</si>
  <si>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</si>
  <si>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</si>
  <si>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</si>
  <si>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</si>
  <si>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</si>
  <si>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</si>
  <si>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</si>
  <si>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</si>
  <si>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</si>
  <si>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</si>
  <si>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</si>
  <si>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</si>
  <si>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</si>
  <si>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</si>
  <si>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</si>
  <si>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</si>
  <si>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</si>
  <si>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</si>
  <si>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</si>
  <si>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</si>
  <si>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</si>
  <si>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</si>
  <si>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</si>
  <si>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</si>
  <si>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</si>
  <si>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</si>
  <si>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</si>
  <si>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</si>
  <si>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</si>
  <si>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</si>
  <si>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</si>
  <si>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</si>
  <si>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</si>
  <si>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</si>
  <si>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</si>
  <si>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</si>
  <si>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</si>
  <si>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</si>
  <si>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</si>
  <si>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</si>
  <si>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</si>
  <si>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</si>
  <si>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</si>
  <si>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</si>
  <si>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</si>
  <si>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</si>
  <si>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</si>
  <si>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</si>
  <si>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</si>
  <si>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</si>
  <si>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</si>
  <si>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</si>
  <si>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</si>
  <si>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</si>
  <si>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</si>
  <si>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</si>
  <si>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</si>
  <si>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</si>
  <si>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</si>
  <si>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</si>
  <si>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</si>
  <si>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</si>
  <si>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</si>
  <si>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</si>
  <si>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</si>
  <si>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</si>
  <si>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</si>
  <si>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</si>
  <si>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</si>
  <si>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</si>
  <si>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</si>
  <si>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</si>
  <si>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</si>
  <si>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</si>
  <si>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</si>
  <si>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</si>
  <si>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</si>
  <si>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</si>
  <si>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</si>
  <si>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</si>
  <si>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</si>
  <si>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</si>
  <si>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</si>
  <si>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</si>
  <si>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</si>
  <si>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</si>
  <si>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</si>
  <si>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</si>
  <si>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</si>
  <si>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</si>
  <si>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</si>
  <si>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</si>
  <si>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</si>
  <si>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</si>
  <si>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</si>
  <si>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</si>
  <si>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</si>
  <si>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</si>
  <si>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</si>
  <si>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</si>
  <si>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</si>
  <si>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</si>
  <si>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</si>
  <si>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</si>
  <si>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</si>
  <si>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</si>
  <si>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</si>
  <si>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</si>
  <si>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</si>
  <si>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</si>
  <si>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</si>
  <si>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</si>
  <si>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</si>
  <si>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</si>
  <si>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</si>
  <si>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</si>
  <si>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</si>
  <si>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</si>
  <si>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</si>
  <si>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</si>
  <si>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</si>
  <si>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</si>
  <si>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</si>
  <si>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</si>
  <si>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</si>
  <si>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</si>
  <si>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</si>
  <si>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</si>
  <si>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</si>
  <si>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</si>
  <si>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</si>
  <si>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</si>
  <si>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</si>
  <si>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</si>
  <si>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</si>
  <si>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</si>
  <si>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</si>
  <si>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</si>
  <si>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</si>
  <si>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</si>
  <si>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</si>
  <si>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</si>
  <si>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</si>
  <si>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</si>
  <si>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</si>
  <si>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</si>
  <si>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</si>
  <si>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</si>
  <si>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</si>
  <si>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</si>
  <si>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</si>
  <si>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</si>
  <si>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</si>
  <si>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</si>
  <si>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</si>
  <si>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</si>
  <si>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</si>
  <si>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</si>
  <si>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</si>
  <si>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</si>
  <si>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</si>
  <si>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</si>
  <si>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</si>
  <si>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</si>
  <si>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</si>
  <si>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</si>
  <si>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</si>
  <si>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</si>
  <si>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</si>
  <si>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</si>
  <si>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</si>
  <si>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</si>
  <si>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</si>
  <si>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</si>
  <si>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</si>
  <si>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</si>
  <si>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</si>
  <si>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</si>
  <si>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</si>
  <si>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</si>
  <si>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</si>
  <si>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</si>
  <si>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</si>
  <si>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</si>
  <si>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</si>
  <si>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</si>
  <si>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</si>
  <si>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</si>
  <si>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</si>
  <si>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</si>
  <si>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</si>
  <si>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</si>
  <si>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</si>
  <si>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</si>
  <si>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</si>
  <si>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</si>
  <si>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</si>
  <si>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</si>
  <si>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</si>
  <si>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</si>
  <si>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</si>
  <si>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</si>
  <si>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</si>
  <si>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</si>
  <si>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</si>
  <si>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</si>
  <si>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</si>
  <si>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</si>
  <si>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</si>
  <si>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</si>
  <si>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</si>
  <si>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</si>
  <si>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</si>
  <si>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</si>
  <si>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</si>
  <si>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</si>
  <si>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</si>
  <si>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</si>
  <si>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</si>
  <si>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</si>
  <si>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</si>
  <si>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</si>
  <si>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</si>
  <si>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</si>
  <si>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</si>
  <si>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</si>
  <si>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</si>
  <si>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</si>
  <si>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</si>
  <si>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</si>
  <si>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</si>
  <si>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</si>
  <si>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</si>
  <si>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</si>
  <si>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</si>
  <si>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</si>
  <si>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</si>
  <si>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</si>
  <si>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</si>
  <si>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</si>
  <si>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</si>
  <si>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</si>
  <si>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</si>
  <si>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</si>
  <si>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</si>
  <si>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</si>
  <si>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</si>
  <si>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</si>
  <si>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</si>
  <si>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</si>
  <si>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</si>
  <si>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</si>
  <si>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</si>
  <si>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</si>
  <si>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</si>
  <si>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</si>
  <si>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</si>
  <si>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</si>
  <si>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</si>
  <si>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</si>
  <si>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</si>
  <si>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</si>
  <si>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</si>
  <si>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</si>
  <si>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</si>
  <si>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</si>
  <si>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</si>
  <si>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</si>
  <si>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</si>
  <si>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</si>
  <si>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</si>
  <si>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</si>
  <si>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</si>
  <si>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</si>
  <si>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</si>
  <si>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</si>
  <si>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</si>
  <si>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</si>
  <si>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</si>
  <si>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</si>
  <si>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</si>
  <si>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</si>
  <si>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</si>
  <si>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</si>
  <si>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</si>
  <si>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</si>
  <si>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</si>
  <si>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</si>
  <si>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</si>
  <si>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</si>
  <si>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</si>
  <si>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</si>
  <si>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</si>
  <si>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</si>
  <si>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</si>
  <si>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</si>
  <si>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</si>
  <si>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</si>
  <si>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</si>
  <si>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</si>
  <si>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</si>
  <si>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</si>
  <si>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</si>
  <si>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</si>
  <si>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</si>
  <si>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</si>
  <si>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</si>
  <si>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</si>
  <si>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</si>
  <si>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</si>
  <si>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</si>
  <si>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</si>
  <si>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</si>
  <si>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</si>
  <si>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</si>
  <si>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</si>
  <si>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</si>
  <si>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</si>
  <si>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</si>
  <si>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</si>
  <si>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</si>
  <si>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</si>
  <si>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</si>
  <si>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</si>
  <si>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</si>
  <si>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</si>
  <si>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</si>
  <si>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</si>
  <si>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</si>
  <si>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</si>
  <si>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</si>
  <si>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</si>
  <si>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</si>
  <si>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</si>
  <si>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</si>
  <si>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</si>
  <si>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</si>
  <si>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</si>
  <si>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</si>
  <si>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</si>
  <si>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</si>
  <si>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</si>
  <si>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</si>
  <si>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</si>
  <si>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</si>
  <si>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</si>
  <si>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</si>
  <si>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</si>
  <si>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</si>
  <si>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</si>
  <si>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</si>
  <si>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</si>
  <si>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</si>
  <si>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</si>
  <si>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</si>
  <si>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</si>
  <si>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</si>
  <si>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</si>
  <si>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</si>
  <si>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</si>
  <si>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</si>
  <si>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</si>
  <si>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</si>
  <si>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</si>
  <si>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</si>
  <si>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</si>
  <si>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</si>
  <si>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</si>
  <si>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</si>
  <si>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</si>
  <si>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</si>
  <si>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</si>
  <si>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</si>
  <si>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</si>
  <si>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</si>
  <si>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</si>
  <si>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</si>
  <si>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</si>
  <si>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</si>
  <si>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</si>
  <si>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</si>
  <si>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</si>
  <si>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</si>
  <si>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</si>
  <si>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</si>
  <si>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</si>
  <si>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</si>
  <si>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</si>
  <si>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</si>
  <si>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</si>
  <si>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</si>
  <si>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</si>
  <si>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</si>
  <si>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</si>
  <si>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</si>
  <si>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</si>
  <si>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</si>
  <si>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</si>
  <si>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</si>
  <si>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</si>
  <si>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</si>
  <si>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</si>
  <si>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</si>
  <si>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</si>
  <si>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</si>
  <si>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</si>
  <si>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</si>
  <si>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</si>
  <si>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</si>
  <si>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</si>
  <si>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</si>
  <si>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</si>
  <si>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</si>
  <si>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</si>
  <si>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</si>
  <si>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</si>
  <si>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</si>
  <si>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</si>
  <si>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</si>
  <si>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</si>
  <si>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</si>
  <si>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</si>
  <si>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</si>
  <si>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</si>
  <si>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</si>
  <si>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</si>
  <si>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</si>
  <si>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</si>
  <si>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</si>
  <si>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</si>
  <si>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</si>
  <si>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</si>
  <si>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</si>
  <si>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</si>
  <si>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</si>
  <si>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</si>
  <si>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</si>
  <si>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</si>
  <si>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</si>
  <si>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</si>
  <si>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</si>
  <si>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</si>
  <si>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</si>
  <si>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</si>
  <si>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</si>
  <si>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</si>
  <si>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</si>
  <si>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</si>
  <si>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</si>
  <si>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</si>
  <si>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</si>
  <si>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</si>
  <si>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</si>
  <si>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</si>
  <si>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</si>
  <si>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</si>
  <si>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</si>
  <si>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</si>
  <si>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</si>
  <si>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</si>
  <si>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</si>
  <si>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</si>
  <si>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</si>
  <si>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</si>
  <si>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</si>
  <si>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</si>
  <si>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</si>
  <si>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</si>
  <si>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</si>
  <si>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</si>
  <si>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</si>
  <si>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</si>
  <si>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</si>
  <si>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</si>
  <si>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</si>
  <si>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</si>
  <si>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</si>
  <si>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</si>
  <si>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</si>
  <si>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</si>
  <si>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</si>
  <si>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</si>
  <si>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</si>
  <si>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</si>
  <si>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</si>
  <si>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</si>
  <si>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</si>
  <si>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</si>
  <si>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</si>
  <si>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</si>
  <si>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</si>
  <si>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</si>
  <si>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</si>
  <si>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</si>
  <si>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</si>
  <si>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</si>
  <si>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</si>
  <si>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</si>
  <si>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</si>
  <si>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</si>
  <si>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</si>
  <si>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</si>
  <si>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</si>
  <si>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</si>
  <si>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</si>
  <si>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</si>
  <si>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</si>
  <si>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</si>
  <si>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</si>
  <si>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</si>
  <si>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</si>
  <si>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</si>
  <si>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</si>
  <si>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</si>
  <si>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</si>
  <si>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</si>
  <si>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</si>
  <si>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</si>
  <si>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</si>
  <si>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</si>
  <si>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</si>
  <si>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</si>
  <si>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</si>
  <si>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</si>
  <si>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</si>
  <si>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</si>
  <si>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</si>
  <si>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</si>
  <si>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</si>
  <si>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</si>
  <si>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</si>
  <si>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</si>
  <si>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</si>
  <si>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</si>
  <si>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</si>
  <si>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</si>
  <si>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</si>
  <si>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</si>
  <si>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</si>
  <si>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</si>
  <si>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</si>
  <si>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</si>
  <si>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</si>
  <si>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</si>
  <si>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</si>
  <si>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</si>
  <si>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</si>
  <si>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</si>
  <si>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</si>
  <si>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</si>
  <si>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</si>
  <si>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</si>
  <si>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</si>
  <si>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</si>
  <si>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</si>
  <si>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</si>
  <si>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</si>
  <si>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</si>
  <si>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</si>
  <si>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</si>
  <si>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</si>
  <si>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</si>
  <si>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</si>
  <si>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</si>
  <si>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</si>
  <si>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</si>
  <si>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</si>
  <si>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</si>
  <si>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</si>
  <si>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</si>
  <si>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</si>
  <si>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</si>
  <si>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</si>
  <si>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</si>
  <si>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</si>
  <si>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</si>
  <si>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</si>
  <si>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</si>
  <si>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</si>
  <si>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</si>
  <si>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</si>
  <si>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</si>
  <si>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</si>
  <si>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</si>
  <si>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</si>
  <si>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</si>
  <si>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</si>
  <si>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</si>
  <si>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</si>
  <si>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</si>
  <si>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</si>
  <si>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</si>
  <si>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</si>
  <si>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</si>
  <si>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</si>
  <si>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</si>
  <si>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</si>
  <si>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</si>
  <si>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</si>
  <si>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</si>
  <si>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</si>
  <si>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</si>
  <si>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</si>
  <si>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</si>
  <si>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</si>
  <si>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</si>
  <si>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</si>
  <si>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</si>
  <si>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</si>
  <si>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</si>
  <si>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</si>
  <si>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</si>
  <si>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</si>
  <si>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</si>
  <si>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</si>
  <si>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</si>
  <si>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</si>
  <si>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</si>
  <si>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</si>
  <si>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</si>
  <si>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</si>
  <si>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</si>
  <si>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</si>
  <si>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</si>
  <si>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</si>
  <si>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</si>
  <si>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</si>
  <si>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</si>
  <si>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</si>
  <si>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</si>
  <si>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</si>
  <si>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</si>
  <si>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</si>
  <si>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</si>
  <si>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</si>
  <si>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</si>
  <si>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</si>
  <si>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</si>
  <si>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</si>
  <si>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</si>
  <si>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</si>
  <si>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</si>
  <si>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</si>
  <si>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</si>
  <si>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</si>
  <si>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</si>
  <si>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</si>
  <si>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</si>
  <si>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</si>
  <si>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</si>
  <si>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</si>
  <si>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</si>
  <si>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</si>
  <si>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</si>
  <si>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</si>
  <si>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</si>
  <si>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</si>
  <si>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</si>
  <si>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</si>
  <si>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</si>
  <si>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</si>
  <si>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</si>
  <si>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</si>
  <si>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</si>
  <si>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</si>
  <si>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</si>
  <si>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</si>
  <si>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</si>
  <si>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</si>
  <si>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</si>
  <si>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</si>
  <si>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</si>
  <si>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</si>
  <si>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</si>
  <si>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</si>
  <si>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</si>
  <si>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</si>
  <si>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</si>
  <si>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</si>
  <si>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</si>
  <si>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</si>
  <si>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</si>
  <si>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</si>
  <si>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</si>
  <si>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</si>
  <si>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</si>
  <si>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</si>
  <si>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</si>
  <si>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</si>
  <si>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</si>
  <si>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</si>
  <si>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</si>
  <si>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</si>
  <si>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</si>
  <si>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</si>
  <si>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</si>
  <si>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</si>
  <si>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</si>
  <si>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</si>
  <si>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</si>
  <si>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</si>
  <si>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</si>
  <si>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</si>
  <si>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</si>
  <si>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</si>
  <si>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</si>
  <si>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</si>
  <si>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</si>
  <si>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</si>
  <si>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</si>
  <si>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</si>
  <si>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</si>
  <si>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</si>
  <si>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</si>
  <si>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</si>
  <si>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</si>
  <si>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</si>
  <si>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</si>
  <si>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</si>
  <si>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</si>
  <si>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</si>
  <si>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</si>
  <si>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</si>
  <si>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</si>
  <si>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</si>
  <si>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</si>
  <si>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</si>
  <si>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</si>
  <si>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</si>
  <si>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</si>
  <si>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</si>
  <si>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</si>
  <si>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</si>
  <si>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</si>
  <si>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</si>
  <si>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</si>
  <si>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</si>
  <si>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</si>
  <si>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</si>
  <si>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</si>
  <si>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</si>
  <si>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</si>
  <si>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</si>
  <si>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</si>
  <si>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</si>
  <si>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</si>
  <si>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</si>
  <si>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</si>
  <si>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</si>
  <si>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</si>
  <si>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</si>
  <si>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</si>
  <si>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</si>
  <si>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</si>
  <si>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</si>
  <si>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</si>
  <si>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</si>
  <si>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</si>
  <si>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</si>
  <si>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</si>
  <si>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</si>
  <si>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</si>
  <si>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</si>
  <si>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</si>
  <si>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</si>
  <si>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</si>
  <si>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</si>
  <si>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</si>
  <si>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</si>
  <si>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</si>
  <si>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</si>
  <si>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</si>
  <si>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</si>
  <si>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</si>
  <si>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</si>
  <si>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</si>
  <si>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</si>
  <si>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</si>
  <si>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</si>
  <si>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</si>
  <si>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</si>
  <si>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</si>
  <si>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</si>
  <si>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</si>
  <si>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</si>
  <si>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</si>
  <si>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</si>
  <si>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</si>
  <si>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</si>
  <si>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</si>
  <si>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</si>
  <si>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</si>
  <si>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</si>
  <si>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</si>
  <si>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</si>
  <si>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</si>
  <si>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</si>
  <si>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</si>
  <si>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</si>
  <si>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</si>
  <si>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</si>
  <si>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</si>
  <si>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</si>
  <si>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</si>
  <si>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</si>
  <si>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</si>
  <si>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</si>
  <si>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</si>
  <si>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</si>
  <si>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</si>
  <si>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</si>
  <si>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</si>
  <si>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</si>
  <si>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</si>
  <si>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</si>
  <si>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</si>
  <si>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</si>
  <si>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</si>
  <si>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</si>
  <si>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</si>
  <si>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</si>
  <si>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</si>
  <si>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</si>
  <si>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</si>
  <si>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</si>
  <si>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</si>
  <si>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</si>
  <si>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</si>
  <si>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</si>
  <si>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</si>
  <si>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</si>
  <si>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</si>
  <si>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</si>
  <si>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</si>
  <si>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</si>
  <si>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</si>
  <si>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</si>
  <si>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</si>
  <si>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</si>
  <si>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</si>
  <si>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</si>
  <si>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</si>
  <si>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</si>
  <si>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</si>
  <si>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</si>
  <si>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</si>
  <si>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</si>
  <si>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</si>
  <si>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</si>
  <si>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</si>
  <si>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</si>
  <si>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</si>
  <si>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</si>
  <si>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</si>
  <si>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</si>
  <si>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</si>
  <si>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</si>
  <si>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</si>
  <si>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</si>
  <si>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</si>
  <si>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</si>
  <si>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</si>
  <si>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</si>
  <si>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</si>
  <si>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</si>
  <si>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</si>
  <si>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</si>
  <si>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</si>
  <si>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</si>
  <si>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</si>
  <si>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</si>
  <si>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</si>
  <si>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</si>
  <si>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</si>
  <si>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</si>
  <si>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</si>
  <si>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</si>
  <si>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</si>
  <si>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</si>
  <si>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</si>
  <si>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</si>
  <si>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</si>
  <si>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</si>
  <si>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</si>
  <si>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</si>
  <si>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</si>
  <si>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</si>
  <si>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</si>
  <si>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</si>
  <si>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</si>
  <si>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</si>
  <si>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</si>
  <si>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</si>
  <si>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</si>
  <si>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</si>
  <si>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</si>
  <si>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</si>
  <si>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</si>
  <si>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</si>
  <si>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</si>
  <si>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</si>
  <si>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</si>
  <si>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</si>
  <si>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</si>
  <si>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</si>
  <si>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</si>
  <si>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</si>
  <si>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</si>
  <si>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</si>
  <si>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</si>
  <si>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</si>
  <si>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</si>
  <si>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</si>
  <si>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</si>
  <si>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</si>
  <si>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</si>
  <si>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</si>
  <si>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</si>
  <si>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</si>
  <si>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</si>
  <si>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</si>
  <si>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</si>
  <si>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</si>
  <si>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</si>
  <si>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</si>
  <si>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</si>
  <si>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</si>
  <si>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</si>
  <si>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</si>
  <si>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</si>
  <si>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</si>
  <si>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</si>
  <si>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</si>
  <si>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</si>
  <si>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</si>
  <si>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</si>
  <si>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</si>
  <si>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</si>
  <si>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</si>
  <si>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</si>
  <si>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</si>
  <si>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</si>
  <si>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</si>
  <si>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</si>
  <si>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</si>
  <si>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</si>
  <si>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</si>
  <si>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</si>
  <si>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</si>
  <si>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</si>
  <si>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</si>
  <si>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</si>
  <si>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</si>
  <si>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</si>
  <si>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</si>
  <si>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</si>
  <si>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</si>
  <si>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</si>
  <si>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</si>
  <si>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</si>
  <si>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</si>
  <si>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</si>
  <si>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</si>
  <si>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</si>
  <si>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</si>
  <si>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</si>
  <si>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</si>
  <si>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</si>
  <si>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</si>
  <si>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</si>
  <si>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</si>
  <si>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</si>
  <si>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</si>
  <si>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</si>
  <si>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</si>
  <si>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</si>
  <si>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</si>
  <si>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</si>
  <si>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</si>
  <si>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</si>
  <si>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</si>
  <si>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</si>
  <si>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</si>
  <si>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</si>
  <si>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</si>
  <si>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</si>
  <si>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</si>
  <si>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</si>
  <si>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</si>
  <si>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</si>
  <si>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</si>
  <si>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</si>
  <si>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</si>
  <si>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</si>
  <si>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</si>
  <si>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</si>
  <si>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</si>
  <si>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</si>
  <si>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</si>
  <si>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</si>
  <si>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</si>
  <si>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</si>
  <si>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</si>
  <si>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</si>
  <si>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</si>
  <si>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</si>
  <si>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</si>
  <si>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</si>
  <si>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</si>
  <si>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</si>
  <si>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</si>
  <si>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</si>
  <si>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</si>
  <si>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</si>
  <si>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</si>
  <si>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</si>
  <si>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</si>
  <si>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</si>
  <si>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</si>
  <si>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</si>
  <si>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</si>
  <si>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</si>
  <si>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</si>
  <si>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</si>
  <si>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</si>
  <si>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</si>
  <si>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</si>
  <si>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</si>
  <si>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</si>
  <si>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</si>
  <si>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</si>
  <si>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</si>
  <si>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</si>
  <si>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</si>
  <si>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</si>
  <si>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</si>
  <si>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</si>
  <si>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</si>
  <si>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</si>
  <si>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</si>
  <si>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</si>
  <si>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</si>
  <si>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</si>
  <si>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</si>
  <si>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</si>
  <si>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</si>
  <si>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</si>
  <si>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</si>
  <si>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</si>
  <si>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</si>
  <si>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</si>
  <si>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</si>
  <si>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</si>
  <si>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</si>
  <si>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</si>
  <si>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</si>
  <si>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</si>
  <si>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</si>
  <si>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</si>
  <si>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</si>
  <si>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</si>
  <si>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</si>
  <si>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</si>
  <si>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</si>
  <si>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</si>
  <si>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</si>
  <si>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</si>
  <si>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</si>
  <si>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</si>
  <si>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</si>
  <si>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</si>
  <si>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</si>
  <si>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</si>
  <si>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</si>
  <si>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</si>
  <si>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</si>
  <si>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</si>
  <si>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</si>
  <si>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</si>
  <si>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</si>
  <si>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</si>
  <si>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</si>
  <si>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</si>
  <si>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</si>
  <si>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</si>
  <si>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</si>
  <si>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</si>
  <si>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</si>
  <si>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</si>
  <si>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</si>
  <si>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</si>
  <si>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</si>
  <si>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</si>
  <si>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</si>
  <si>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</si>
  <si>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</si>
  <si>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</si>
  <si>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</si>
  <si>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</si>
  <si>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</si>
  <si>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</si>
  <si>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</si>
  <si>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</si>
  <si>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</si>
  <si>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</si>
  <si>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</si>
  <si>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</si>
  <si>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</si>
  <si>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</si>
  <si>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</si>
  <si>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</si>
  <si>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</si>
  <si>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</si>
  <si>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</si>
  <si>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</si>
  <si>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</si>
  <si>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</si>
  <si>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</si>
  <si>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</si>
  <si>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</si>
  <si>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</si>
  <si>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</si>
  <si>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</si>
  <si>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</si>
  <si>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</si>
  <si>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</si>
  <si>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</si>
  <si>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</si>
  <si>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</si>
  <si>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</si>
  <si>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</si>
  <si>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</si>
  <si>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</si>
  <si>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</si>
  <si>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</si>
  <si>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</si>
  <si>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</si>
  <si>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</si>
  <si>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</si>
  <si>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</si>
  <si>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</si>
  <si>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</si>
  <si>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</si>
  <si>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</si>
  <si>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</si>
  <si>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</si>
  <si>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</si>
  <si>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</si>
  <si>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</si>
  <si>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</si>
  <si>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</si>
  <si>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</si>
  <si>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</si>
  <si>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</si>
  <si>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</si>
  <si>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</si>
  <si>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</si>
  <si>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</si>
  <si>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</si>
  <si>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</si>
  <si>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</si>
  <si>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</si>
  <si>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</si>
  <si>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</si>
  <si>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</si>
  <si>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</si>
  <si>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</si>
  <si>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</si>
  <si>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</si>
  <si>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</si>
  <si>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</si>
  <si>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</si>
  <si>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</si>
  <si>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</si>
  <si>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</si>
  <si>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</si>
  <si>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</si>
  <si>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</si>
  <si>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</si>
  <si>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</si>
  <si>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</si>
  <si>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</si>
  <si>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</si>
  <si>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</si>
  <si>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</si>
  <si>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</si>
  <si>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</si>
  <si>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</si>
  <si>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</si>
  <si>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</si>
  <si>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</si>
  <si>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</si>
  <si>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</si>
  <si>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</si>
  <si>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</si>
  <si>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</si>
  <si>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</si>
  <si>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</si>
  <si>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</si>
  <si>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</si>
  <si>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</si>
  <si>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</si>
  <si>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</si>
  <si>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</si>
  <si>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</si>
  <si>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</si>
  <si>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</si>
  <si>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</si>
  <si>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</si>
  <si>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</si>
  <si>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</si>
  <si>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</si>
  <si>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</si>
  <si>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</si>
  <si>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</si>
  <si>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</si>
  <si>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</si>
  <si>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</si>
  <si>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</si>
  <si>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</si>
  <si>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</si>
  <si>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</si>
  <si>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</si>
  <si>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</si>
  <si>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</si>
  <si>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</si>
  <si>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</si>
  <si>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</si>
  <si>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</si>
  <si>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</si>
  <si>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</si>
  <si>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</si>
  <si>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</si>
  <si>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</si>
  <si>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</si>
  <si>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</si>
  <si>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</si>
  <si>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</si>
  <si>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</si>
  <si>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</si>
  <si>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</si>
  <si>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</si>
  <si>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</si>
  <si>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</si>
  <si>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</si>
  <si>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</si>
  <si>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</si>
  <si>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</si>
  <si>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</si>
  <si>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</si>
  <si>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</si>
  <si>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</si>
  <si>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</si>
  <si>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</si>
  <si>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</si>
  <si>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</si>
  <si>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</si>
  <si>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</si>
  <si>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</si>
  <si>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</si>
  <si>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</si>
  <si>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</si>
  <si>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</si>
  <si>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</si>
  <si>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</si>
  <si>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</si>
  <si>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</si>
  <si>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</si>
  <si>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</si>
  <si>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</si>
  <si>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</si>
  <si>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</si>
  <si>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</si>
  <si>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</si>
  <si>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</si>
  <si>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</si>
  <si>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</si>
  <si>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</si>
  <si>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</si>
  <si>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</si>
  <si>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</si>
  <si>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</si>
  <si>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</si>
  <si>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</si>
  <si>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</si>
  <si>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</si>
  <si>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</si>
  <si>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</si>
  <si>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</si>
  <si>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</si>
  <si>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</si>
  <si>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</si>
  <si>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</si>
  <si>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</si>
  <si>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</si>
  <si>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</si>
  <si>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</si>
  <si>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</si>
  <si>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</si>
  <si>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</si>
  <si>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</si>
  <si>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</si>
  <si>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</si>
  <si>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</si>
  <si>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</si>
  <si>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</si>
  <si>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</si>
  <si>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</si>
  <si>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</si>
  <si>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</si>
  <si>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</si>
  <si>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</si>
  <si>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</si>
  <si>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</si>
  <si>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</si>
  <si>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</si>
  <si>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</si>
  <si>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</si>
  <si>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</si>
  <si>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</si>
  <si>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</si>
  <si>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</si>
  <si>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</si>
  <si>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</si>
  <si>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</si>
  <si>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</si>
  <si>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</si>
  <si>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</si>
  <si>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</si>
  <si>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</si>
  <si>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</si>
  <si>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</si>
  <si>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</si>
  <si>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</si>
  <si>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</si>
  <si>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</si>
  <si>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</si>
  <si>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</si>
  <si>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</si>
  <si>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</si>
  <si>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</si>
  <si>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</si>
  <si>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</si>
  <si>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</si>
  <si>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</si>
  <si>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</si>
  <si>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</si>
  <si>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</si>
  <si>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</si>
  <si>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</si>
  <si>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</si>
  <si>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</si>
  <si>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</si>
  <si>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</si>
  <si>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</si>
  <si>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</si>
  <si>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</si>
  <si>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</si>
  <si>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</si>
  <si>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</si>
  <si>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</si>
  <si>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</si>
  <si>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</si>
  <si>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</si>
  <si>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</si>
  <si>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</si>
  <si>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</si>
  <si>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</si>
  <si>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</si>
  <si>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</si>
  <si>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</si>
  <si>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</si>
  <si>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</si>
  <si>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</si>
  <si>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</si>
  <si>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</si>
  <si>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</si>
  <si>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</si>
  <si>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</si>
  <si>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</si>
  <si>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</si>
  <si>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</si>
  <si>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</si>
  <si>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</si>
  <si>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</si>
  <si>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</si>
  <si>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</si>
  <si>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</si>
  <si>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</si>
  <si>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</si>
  <si>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</si>
  <si>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</si>
  <si>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</si>
  <si>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</si>
  <si>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</si>
  <si>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</si>
  <si>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</si>
  <si>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</si>
  <si>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</si>
  <si>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</si>
  <si>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</si>
  <si>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</si>
  <si>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</si>
  <si>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</si>
  <si>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</si>
  <si>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</si>
  <si>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</si>
  <si>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</si>
  <si>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</si>
  <si>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</si>
  <si>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</si>
  <si>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</si>
  <si>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</si>
  <si>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</si>
  <si>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</si>
  <si>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</si>
  <si>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</si>
  <si>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</si>
  <si>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</si>
  <si>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</si>
  <si>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</si>
  <si>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</si>
  <si>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</si>
  <si>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</si>
  <si>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</si>
  <si>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</si>
  <si>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</si>
  <si>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</si>
  <si>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</si>
  <si>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</si>
  <si>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</si>
  <si>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</si>
  <si>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</si>
  <si>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</si>
  <si>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</si>
  <si>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</si>
  <si>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</si>
  <si>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</si>
  <si>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</si>
  <si>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</si>
  <si>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</si>
  <si>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</si>
  <si>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</si>
  <si>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</si>
  <si>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</si>
  <si>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</si>
  <si>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</si>
  <si>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</si>
  <si>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</si>
  <si>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</si>
  <si>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</si>
  <si>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</si>
  <si>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</si>
  <si>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</si>
  <si>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</si>
  <si>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</si>
  <si>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</si>
  <si>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</si>
  <si>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</si>
  <si>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</si>
  <si>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</si>
  <si>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</si>
  <si>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</si>
  <si>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</si>
  <si>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</si>
  <si>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</si>
  <si>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</si>
  <si>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</si>
  <si>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</si>
  <si>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</si>
  <si>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</si>
  <si>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</si>
  <si>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</si>
  <si>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</si>
  <si>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</si>
  <si>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</si>
  <si>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</si>
  <si>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</si>
  <si>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</si>
  <si>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</si>
  <si>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</si>
  <si>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</si>
  <si>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</si>
  <si>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</si>
  <si>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</si>
  <si>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</si>
  <si>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</si>
  <si>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</si>
  <si>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</si>
  <si>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</si>
  <si>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</si>
  <si>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</si>
  <si>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</si>
  <si>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</si>
  <si>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</si>
  <si>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</si>
  <si>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</si>
  <si>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</si>
  <si>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</si>
  <si>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</si>
  <si>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</si>
  <si>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</si>
  <si>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</si>
  <si>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</si>
  <si>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</si>
  <si>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</si>
  <si>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</si>
  <si>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</si>
  <si>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</si>
  <si>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</si>
  <si>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</si>
  <si>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</si>
  <si>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</si>
  <si>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</si>
  <si>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</si>
  <si>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</si>
  <si>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</si>
  <si>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</si>
  <si>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</si>
  <si>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</si>
  <si>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</si>
  <si>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</si>
  <si>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</si>
  <si>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</si>
  <si>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</si>
  <si>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</si>
  <si>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</si>
  <si>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</si>
  <si>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</si>
  <si>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</si>
  <si>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</si>
  <si>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</si>
  <si>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</si>
  <si>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</si>
  <si>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</si>
  <si>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</si>
  <si>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</si>
  <si>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</si>
  <si>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</si>
  <si>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</si>
  <si>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</si>
  <si>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</si>
  <si>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</si>
  <si>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</si>
  <si>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</si>
  <si>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</si>
  <si>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</si>
  <si>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</si>
  <si>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</si>
  <si>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</si>
  <si>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</si>
  <si>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</si>
  <si>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</si>
  <si>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</si>
  <si>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</si>
  <si>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</si>
  <si>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</si>
  <si>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</si>
  <si>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</si>
  <si>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</si>
  <si>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</si>
  <si>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</si>
  <si>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</si>
  <si>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</si>
  <si>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</si>
  <si>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</si>
  <si>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</si>
  <si>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</si>
  <si>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</si>
  <si>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</si>
  <si>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</si>
  <si>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</si>
  <si>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</si>
  <si>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</si>
  <si>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</si>
  <si>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</si>
  <si>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</si>
  <si>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</si>
  <si>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</si>
  <si>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</si>
  <si>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</si>
  <si>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</si>
  <si>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</si>
  <si>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</si>
  <si>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</si>
  <si>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</si>
  <si>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</si>
  <si>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</si>
  <si>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</si>
  <si>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</si>
  <si>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</si>
  <si>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</si>
  <si>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</si>
  <si>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</si>
  <si>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</si>
  <si>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</si>
  <si>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</si>
  <si>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</si>
  <si>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</si>
  <si>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</si>
  <si>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</si>
  <si>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</si>
  <si>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</si>
  <si>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</si>
  <si>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</si>
  <si>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</si>
  <si>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</si>
  <si>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</si>
  <si>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</si>
  <si>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</si>
  <si>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</si>
  <si>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</si>
  <si>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</si>
  <si>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</si>
  <si>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</si>
  <si>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</si>
  <si>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</si>
  <si>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</si>
  <si>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</si>
  <si>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</si>
  <si>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</si>
  <si>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</si>
  <si>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</si>
  <si>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</si>
  <si>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</si>
  <si>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</si>
  <si>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</si>
  <si>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</si>
  <si>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</si>
  <si>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</si>
  <si>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</si>
  <si>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</si>
  <si>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</si>
  <si>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</si>
  <si>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</si>
  <si>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</si>
  <si>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</si>
  <si>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</si>
  <si>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</si>
  <si>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</si>
  <si>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</si>
  <si>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</si>
  <si>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</si>
  <si>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</si>
  <si>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</si>
  <si>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</si>
  <si>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</si>
  <si>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</si>
  <si>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</si>
  <si>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</si>
  <si>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</si>
  <si>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</si>
  <si>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</si>
  <si>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</si>
  <si>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</si>
  <si>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</si>
  <si>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</si>
  <si>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</si>
  <si>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</si>
  <si>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</si>
  <si>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</si>
  <si>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</si>
  <si>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</si>
  <si>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</si>
  <si>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</si>
  <si>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</si>
  <si>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</si>
  <si>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</si>
  <si>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</si>
  <si>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</si>
  <si>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</si>
  <si>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</si>
  <si>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</si>
  <si>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</si>
  <si>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</si>
  <si>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</si>
  <si>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</si>
  <si>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</si>
  <si>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</si>
  <si>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</si>
  <si>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</si>
  <si>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</si>
  <si>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</si>
  <si>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</si>
  <si>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</si>
  <si>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</si>
  <si>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</si>
  <si>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</si>
  <si>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</si>
  <si>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</si>
  <si>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</si>
  <si>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</si>
  <si>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</si>
  <si>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</si>
  <si>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</si>
  <si>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</si>
  <si>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</si>
  <si>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</si>
  <si>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</si>
  <si>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</si>
  <si>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</si>
  <si>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</si>
  <si>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</si>
  <si>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</si>
  <si>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</si>
  <si>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</si>
  <si>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</si>
  <si>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</si>
  <si>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</si>
  <si>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</si>
  <si>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</si>
  <si>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</si>
  <si>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</si>
  <si>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</si>
  <si>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</si>
  <si>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</si>
  <si>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</si>
  <si>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</si>
  <si>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</si>
  <si>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</si>
  <si>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</si>
  <si>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</si>
  <si>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</si>
  <si>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</si>
  <si>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</si>
  <si>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</si>
  <si>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</si>
  <si>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</si>
  <si>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</si>
  <si>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</si>
  <si>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</si>
  <si>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</si>
  <si>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</si>
  <si>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</si>
  <si>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</si>
  <si>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</si>
  <si>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</si>
  <si>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</si>
  <si>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</si>
  <si>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</si>
  <si>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</si>
  <si>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</si>
  <si>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</si>
  <si>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</si>
  <si>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</si>
  <si>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</si>
  <si>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</si>
  <si>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</si>
  <si>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</si>
  <si>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</si>
  <si>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</si>
  <si>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</si>
  <si>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</si>
  <si>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</si>
  <si>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</si>
  <si>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</si>
  <si>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</si>
  <si>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</si>
  <si>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</si>
  <si>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</si>
  <si>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</si>
  <si>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</si>
  <si>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</si>
  <si>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</si>
  <si>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</si>
  <si>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</si>
  <si>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</si>
  <si>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</si>
  <si>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</si>
  <si>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</si>
  <si>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</si>
  <si>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</si>
  <si>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</si>
  <si>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</si>
  <si>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</si>
  <si>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</si>
  <si>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</si>
  <si>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</si>
  <si>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</si>
  <si>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</si>
  <si>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</si>
  <si>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</si>
  <si>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</si>
  <si>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</si>
  <si>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</si>
  <si>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</si>
  <si>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</si>
  <si>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</si>
  <si>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</si>
  <si>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</si>
  <si>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</si>
  <si>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</si>
  <si>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</si>
  <si>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</si>
  <si>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</si>
  <si>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</si>
  <si>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</si>
  <si>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</si>
  <si>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</si>
  <si>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</si>
  <si>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</si>
  <si>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</si>
  <si>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</si>
  <si>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</si>
  <si>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</si>
  <si>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</si>
  <si>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</si>
  <si>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</si>
  <si>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</si>
  <si>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</si>
  <si>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</si>
  <si>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</si>
  <si>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</si>
  <si>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</si>
  <si>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</si>
  <si>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</si>
  <si>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</si>
  <si>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</si>
  <si>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</si>
  <si>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</si>
  <si>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</si>
  <si>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</si>
  <si>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</si>
  <si>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</si>
  <si>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</si>
  <si>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</si>
  <si>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</si>
  <si>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</si>
  <si>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</si>
  <si>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</si>
  <si>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</si>
  <si>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</si>
  <si>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</si>
  <si>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</si>
  <si>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</si>
  <si>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</si>
  <si>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</si>
  <si>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</si>
  <si>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</si>
  <si>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</si>
  <si>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</si>
  <si>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</si>
  <si>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</si>
  <si>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</si>
  <si>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</si>
  <si>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</si>
  <si>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</si>
  <si>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</si>
  <si>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</si>
  <si>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</si>
  <si>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</si>
  <si>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</si>
  <si>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</si>
  <si>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</si>
  <si>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</si>
  <si>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</si>
  <si>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</si>
  <si>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</si>
  <si>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</si>
  <si>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</si>
  <si>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</si>
  <si>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</si>
  <si>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</si>
  <si>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</si>
  <si>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</si>
  <si>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</si>
  <si>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</si>
  <si>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</si>
  <si>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</si>
  <si>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</si>
  <si>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</si>
  <si>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</si>
  <si>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</si>
  <si>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</si>
  <si>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</si>
  <si>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</si>
  <si>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</si>
  <si>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</si>
  <si>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</si>
  <si>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</si>
  <si>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</si>
  <si>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</si>
  <si>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</si>
  <si>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</si>
  <si>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</si>
  <si>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</si>
  <si>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</si>
  <si>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</si>
  <si>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</si>
  <si>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</si>
  <si>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</si>
  <si>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</si>
  <si>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</si>
  <si>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</si>
  <si>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</si>
  <si>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</si>
  <si>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</si>
  <si>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</si>
  <si>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</si>
  <si>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</si>
  <si>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</si>
  <si>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</si>
  <si>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</si>
  <si>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</si>
  <si>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</si>
  <si>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</si>
  <si>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</si>
  <si>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</si>
  <si>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</si>
  <si>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</si>
  <si>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</si>
  <si>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</si>
  <si>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</si>
  <si>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</si>
  <si>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</si>
  <si>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</si>
  <si>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</si>
  <si>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</si>
  <si>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</si>
  <si>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</si>
  <si>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</si>
  <si>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</si>
  <si>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</si>
  <si>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</si>
  <si>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</si>
  <si>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</si>
  <si>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</si>
  <si>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</si>
  <si>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</si>
  <si>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</si>
  <si>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</si>
  <si>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</si>
  <si>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</si>
  <si>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</si>
  <si>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</si>
  <si>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</si>
  <si>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</si>
  <si>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</si>
  <si>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</si>
  <si>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</si>
  <si>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</si>
  <si>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</si>
  <si>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</si>
  <si>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</si>
  <si>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</si>
  <si>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</si>
  <si>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</si>
  <si>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</si>
  <si>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</si>
  <si>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</si>
  <si>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</si>
  <si>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</si>
  <si>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</si>
  <si>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</si>
  <si>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</si>
  <si>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</si>
  <si>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</si>
  <si>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</si>
  <si>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</si>
  <si>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</si>
  <si>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</si>
  <si>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</si>
  <si>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</si>
  <si>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</si>
  <si>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</si>
  <si>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</si>
  <si>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</si>
  <si>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</si>
  <si>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</si>
  <si>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</si>
  <si>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</si>
  <si>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</si>
  <si>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</si>
  <si>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</si>
  <si>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</si>
  <si>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</si>
  <si>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</si>
  <si>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</si>
  <si>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</si>
  <si>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</si>
  <si>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</si>
  <si>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</si>
  <si>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</si>
  <si>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</si>
  <si>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</si>
  <si>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</si>
  <si>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</si>
  <si>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</si>
  <si>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</si>
  <si>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</si>
  <si>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</si>
  <si>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</si>
  <si>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</si>
  <si>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</si>
  <si>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</si>
  <si>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</si>
  <si>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</si>
  <si>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</si>
  <si>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</si>
  <si>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</si>
  <si>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</si>
  <si>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</si>
  <si>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</si>
  <si>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</si>
  <si>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</si>
  <si>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</si>
  <si>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</si>
  <si>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</si>
  <si>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</si>
  <si>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</si>
  <si>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</si>
  <si>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</si>
  <si>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</si>
  <si>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</si>
  <si>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</si>
  <si>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</si>
  <si>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</si>
  <si>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</si>
  <si>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</si>
  <si>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</si>
  <si>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</si>
  <si>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</si>
  <si>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</si>
  <si>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</si>
  <si>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</si>
  <si>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</si>
  <si>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</si>
  <si>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</si>
  <si>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</si>
  <si>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</si>
  <si>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</si>
  <si>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</si>
  <si>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</si>
  <si>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</si>
  <si>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</si>
  <si>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</si>
  <si>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</si>
  <si>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</si>
  <si>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</si>
  <si>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</si>
  <si>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</si>
  <si>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</si>
  <si>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</si>
  <si>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</si>
  <si>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</si>
  <si>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</si>
  <si>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</si>
  <si>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</si>
  <si>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</si>
  <si>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</si>
  <si>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</si>
  <si>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</si>
  <si>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</si>
  <si>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</si>
  <si>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</si>
  <si>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</si>
  <si>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</si>
  <si>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</si>
  <si>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</si>
  <si>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</si>
  <si>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</si>
  <si>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</si>
  <si>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</si>
  <si>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</si>
  <si>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</si>
  <si>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</si>
  <si>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</si>
  <si>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</si>
  <si>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</si>
  <si>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</si>
  <si>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</si>
  <si>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</si>
  <si>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</si>
  <si>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</si>
  <si>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</si>
  <si>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</si>
  <si>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</si>
  <si>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</si>
  <si>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</si>
  <si>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</si>
  <si>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</si>
  <si>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</si>
  <si>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</si>
  <si>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</si>
  <si>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</si>
  <si>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</si>
  <si>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</si>
  <si>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</si>
  <si>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</si>
  <si>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</si>
  <si>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</si>
  <si>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</si>
  <si>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</si>
  <si>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</si>
  <si>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</si>
  <si>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</si>
  <si>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</si>
  <si>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</si>
  <si>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</si>
  <si>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</si>
  <si>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</si>
  <si>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</si>
  <si>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</si>
  <si>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</si>
  <si>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</si>
  <si>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</si>
  <si>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</si>
  <si>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</si>
  <si>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</si>
  <si>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</si>
  <si>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</si>
  <si>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</si>
  <si>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</si>
  <si>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</si>
  <si>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</si>
  <si>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</si>
  <si>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</si>
  <si>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</si>
  <si>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</si>
  <si>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</si>
  <si>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</si>
  <si>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</si>
  <si>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</si>
  <si>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</si>
  <si>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</si>
  <si>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</si>
  <si>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</si>
  <si>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</si>
  <si>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</si>
  <si>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</si>
  <si>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</si>
  <si>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</si>
  <si>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</si>
  <si>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</si>
  <si>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</si>
  <si>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</si>
  <si>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</si>
  <si>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</si>
  <si>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</si>
  <si>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</si>
  <si>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</si>
  <si>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</si>
  <si>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</si>
  <si>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</si>
  <si>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</si>
  <si>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</si>
  <si>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</si>
  <si>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</si>
  <si>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</si>
  <si>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</si>
  <si>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</si>
  <si>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</si>
  <si>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</si>
  <si>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</si>
  <si>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</si>
  <si>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</si>
  <si>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</si>
  <si>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</si>
  <si>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</si>
  <si>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</si>
  <si>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</si>
  <si>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</si>
  <si>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</si>
  <si>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</si>
  <si>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</si>
  <si>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</si>
  <si>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</si>
  <si>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</si>
  <si>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</si>
  <si>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</si>
  <si>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</si>
  <si>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</si>
  <si>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</si>
  <si>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</si>
  <si>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</si>
  <si>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</si>
  <si>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</si>
  <si>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</si>
  <si>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</si>
  <si>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</si>
  <si>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</si>
  <si>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</si>
  <si>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</si>
  <si>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</si>
  <si>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</si>
  <si>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</si>
  <si>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</si>
  <si>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</si>
  <si>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</si>
  <si>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</si>
  <si>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</si>
  <si>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</si>
  <si>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</si>
  <si>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</si>
  <si>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</si>
  <si>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</si>
  <si>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</si>
  <si>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</si>
  <si>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</si>
  <si>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</si>
  <si>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</si>
  <si>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</si>
  <si>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</si>
  <si>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</si>
  <si>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</si>
  <si>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</si>
  <si>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</si>
  <si>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</si>
  <si>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</si>
  <si>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</si>
  <si>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</si>
  <si>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</si>
  <si>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</si>
  <si>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</si>
  <si>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</si>
  <si>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</si>
  <si>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</si>
  <si>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</si>
  <si>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</si>
  <si>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</si>
  <si>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</si>
  <si>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</si>
  <si>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</si>
  <si>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</si>
  <si>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</si>
  <si>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</si>
  <si>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</si>
  <si>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</si>
  <si>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</si>
  <si>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</si>
  <si>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</si>
  <si>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</si>
  <si>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</si>
  <si>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</si>
  <si>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</si>
  <si>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</si>
  <si>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</si>
  <si>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</si>
  <si>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</si>
  <si>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</si>
  <si>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</si>
  <si>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</si>
  <si>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</si>
  <si>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</si>
  <si>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</si>
  <si>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</si>
  <si>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</si>
  <si>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</si>
  <si>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</si>
  <si>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</si>
  <si>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</si>
  <si>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</si>
  <si>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</si>
  <si>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</si>
  <si>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</si>
  <si>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</si>
  <si>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</si>
  <si>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</si>
  <si>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</si>
  <si>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</si>
  <si>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</si>
  <si>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</si>
  <si>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</si>
  <si>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</si>
  <si>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</si>
  <si>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</si>
  <si>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</si>
  <si>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</si>
  <si>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</si>
  <si>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</si>
  <si>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</si>
  <si>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</si>
  <si>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</si>
  <si>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</si>
  <si>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</si>
  <si>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</si>
  <si>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</si>
  <si>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</si>
  <si>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</si>
  <si>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</si>
  <si>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</si>
  <si>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</si>
  <si>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</si>
  <si>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</si>
  <si>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</si>
  <si>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</si>
  <si>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</si>
  <si>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</si>
  <si>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</si>
  <si>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</si>
  <si>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</si>
  <si>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</si>
  <si>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</si>
  <si>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</si>
  <si>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</si>
  <si>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</si>
  <si>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</si>
  <si>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</si>
  <si>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</si>
  <si>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</si>
  <si>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</si>
  <si>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</si>
  <si>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</si>
  <si>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</si>
  <si>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</si>
  <si>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</si>
  <si>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</si>
  <si>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</si>
  <si>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</si>
  <si>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</si>
  <si>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</si>
  <si>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</si>
  <si>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</si>
  <si>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</si>
  <si>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</si>
  <si>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</si>
  <si>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</si>
  <si>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</si>
  <si>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</si>
  <si>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</si>
  <si>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</si>
  <si>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</si>
  <si>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</si>
  <si>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</si>
  <si>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</si>
  <si>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</si>
  <si>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</si>
  <si>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</si>
  <si>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</si>
  <si>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</si>
  <si>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</si>
  <si>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</si>
  <si>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</si>
  <si>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</si>
  <si>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</si>
  <si>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</si>
  <si>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</si>
  <si>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</si>
  <si>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</si>
  <si>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</si>
  <si>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</si>
  <si>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</si>
  <si>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</si>
  <si>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</si>
  <si>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</si>
  <si>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</si>
  <si>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</si>
  <si>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</si>
  <si>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</si>
  <si>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</si>
  <si>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</si>
  <si>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</si>
  <si>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</si>
  <si>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</si>
  <si>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</si>
  <si>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</si>
  <si>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</si>
  <si>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</si>
  <si>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</si>
  <si>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</si>
  <si>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</si>
  <si>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</si>
  <si>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</si>
  <si>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</si>
  <si>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</si>
  <si>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</si>
  <si>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</si>
  <si>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</si>
  <si>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</si>
  <si>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</si>
  <si>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</si>
  <si>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</si>
  <si>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</si>
  <si>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</si>
  <si>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</si>
  <si>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</si>
  <si>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</si>
  <si>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</si>
  <si>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</si>
  <si>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</si>
  <si>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</si>
  <si>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</si>
  <si>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</si>
  <si>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</si>
  <si>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</si>
  <si>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</si>
  <si>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</si>
  <si>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</si>
  <si>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</si>
  <si>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</si>
  <si>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</si>
  <si>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</si>
  <si>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</si>
  <si>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</si>
  <si>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</si>
  <si>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</si>
  <si>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</si>
  <si>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</si>
  <si>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</si>
  <si>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</si>
  <si>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</si>
  <si>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</si>
  <si>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</si>
  <si>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</si>
  <si>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</si>
  <si>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</si>
  <si>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</si>
  <si>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</si>
  <si>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</si>
  <si>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</si>
  <si>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</si>
  <si>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</si>
  <si>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</si>
  <si>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</si>
  <si>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</si>
  <si>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</si>
  <si>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</si>
  <si>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</si>
  <si>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</si>
  <si>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</si>
  <si>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</si>
  <si>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</si>
  <si>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</si>
  <si>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</si>
  <si>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</si>
  <si>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</si>
  <si>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</si>
  <si>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</si>
  <si>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</si>
  <si>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</si>
  <si>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</si>
  <si>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</si>
  <si>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</si>
  <si>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</si>
  <si>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</si>
  <si>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</si>
  <si>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</si>
  <si>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</si>
  <si>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</si>
  <si>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</si>
  <si>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</si>
  <si>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</si>
  <si>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</si>
  <si>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</si>
  <si>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</si>
  <si>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</si>
  <si>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</si>
  <si>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</si>
  <si>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</si>
  <si>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</si>
  <si>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</si>
  <si>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</si>
  <si>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</si>
  <si>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</si>
  <si>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</si>
  <si>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</si>
  <si>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</si>
  <si>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</si>
  <si>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</si>
  <si>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</si>
  <si>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</si>
  <si>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</si>
  <si>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</si>
  <si>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</si>
  <si>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</si>
  <si>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</si>
  <si>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</si>
  <si>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</si>
  <si>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</si>
  <si>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</si>
  <si>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</si>
  <si>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</si>
  <si>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</si>
  <si>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</si>
  <si>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</si>
  <si>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</si>
  <si>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</si>
  <si>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</si>
  <si>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</si>
  <si>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</si>
  <si>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</si>
  <si>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</si>
  <si>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</si>
  <si>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</si>
  <si>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</si>
  <si>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</si>
  <si>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</si>
  <si>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</si>
  <si>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</si>
  <si>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</si>
  <si>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</si>
  <si>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</si>
  <si>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</si>
  <si>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</si>
  <si>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</si>
  <si>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</si>
  <si>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</si>
  <si>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</si>
  <si>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</si>
  <si>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</si>
  <si>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</si>
  <si>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</si>
  <si>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</si>
  <si>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</si>
  <si>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</si>
  <si>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</si>
  <si>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</si>
  <si>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</si>
  <si>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</si>
  <si>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</si>
  <si>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</si>
  <si>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</si>
  <si>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</si>
  <si>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</si>
  <si>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</si>
  <si>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</si>
  <si>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</si>
  <si>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</si>
  <si>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</si>
  <si>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</si>
  <si>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</si>
  <si>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</si>
  <si>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</si>
  <si>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</si>
  <si>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</si>
  <si>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</si>
  <si>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</si>
  <si>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</si>
  <si>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</si>
  <si>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</si>
  <si>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</si>
  <si>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</si>
  <si>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</si>
  <si>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</si>
  <si>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</si>
  <si>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</si>
  <si>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</si>
  <si>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</si>
  <si>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</si>
  <si>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</si>
  <si>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</si>
  <si>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</si>
  <si>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</si>
  <si>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</si>
  <si>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</si>
  <si>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</si>
  <si>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</si>
  <si>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</si>
  <si>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</si>
  <si>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</si>
  <si>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</si>
  <si>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</si>
  <si>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</si>
  <si>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</si>
  <si>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</si>
  <si>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</si>
  <si>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</si>
  <si>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</si>
  <si>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</si>
  <si>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</si>
  <si>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</si>
  <si>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</si>
  <si>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</si>
  <si>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</si>
  <si>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</si>
  <si>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</si>
  <si>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</si>
  <si>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</si>
  <si>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</si>
  <si>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</si>
  <si>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</si>
  <si>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</si>
  <si>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</si>
  <si>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</si>
  <si>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</si>
  <si>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</si>
  <si>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</si>
  <si>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</si>
  <si>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</si>
  <si>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</si>
  <si>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</si>
  <si>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</si>
  <si>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</si>
  <si>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</si>
  <si>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</si>
  <si>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</si>
  <si>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</si>
  <si>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</si>
  <si>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</si>
  <si>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</si>
  <si>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</si>
  <si>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</si>
  <si>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</si>
  <si>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</si>
  <si>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</si>
  <si>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</si>
  <si>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</si>
  <si>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</si>
  <si>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</si>
  <si>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</si>
  <si>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</si>
  <si>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</si>
  <si>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</si>
  <si>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</si>
  <si>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</si>
  <si>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</si>
  <si>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</si>
  <si>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</si>
  <si>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</si>
  <si>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</si>
  <si>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</si>
  <si>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</si>
  <si>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</si>
  <si>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</si>
  <si>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</si>
  <si>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</si>
  <si>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</si>
  <si>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</si>
  <si>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</si>
  <si>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</si>
  <si>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</si>
  <si>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</si>
  <si>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</si>
  <si>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</si>
  <si>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</si>
  <si>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</si>
  <si>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</si>
  <si>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</si>
  <si>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</si>
  <si>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</si>
  <si>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</si>
  <si>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</si>
  <si>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</si>
  <si>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</si>
  <si>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</si>
  <si>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</si>
  <si>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</si>
  <si>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</si>
  <si>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</si>
  <si>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</si>
  <si>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</si>
  <si>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</si>
  <si>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</si>
  <si>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</si>
  <si>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</si>
  <si>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</si>
  <si>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</si>
  <si>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</si>
  <si>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</si>
  <si>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</si>
  <si>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</si>
  <si>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</si>
  <si>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</si>
  <si>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</si>
  <si>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</si>
  <si>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</si>
  <si>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</si>
  <si>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</si>
  <si>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</si>
  <si>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</si>
  <si>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</si>
  <si>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</si>
  <si>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</si>
  <si>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</si>
  <si>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</si>
  <si>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</si>
  <si>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</si>
  <si>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</si>
  <si>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</si>
  <si>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</si>
  <si>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</si>
  <si>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</si>
  <si>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</si>
  <si>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</si>
  <si>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</si>
  <si>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</si>
  <si>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</si>
  <si>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</si>
  <si>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</si>
  <si>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</si>
  <si>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</si>
  <si>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</si>
  <si>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</si>
  <si>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</si>
  <si>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</si>
  <si>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</si>
  <si>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</si>
  <si>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</si>
  <si>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</si>
  <si>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</si>
  <si>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</si>
  <si>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</si>
  <si>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</si>
  <si>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</si>
  <si>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</si>
  <si>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</si>
  <si>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</si>
  <si>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</si>
  <si>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</si>
  <si>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</si>
  <si>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</si>
  <si>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</si>
  <si>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</si>
  <si>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</si>
  <si>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</si>
  <si>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</si>
  <si>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</si>
  <si>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</si>
  <si>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</si>
  <si>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</si>
  <si>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</si>
  <si>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</si>
  <si>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</si>
  <si>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</si>
  <si>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</si>
  <si>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</si>
  <si>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</si>
  <si>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</si>
  <si>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</si>
  <si>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</si>
  <si>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</si>
  <si>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</si>
  <si>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</si>
  <si>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</si>
  <si>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</si>
  <si>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</si>
  <si>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</si>
  <si>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</si>
  <si>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</si>
  <si>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</si>
  <si>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</si>
  <si>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</si>
  <si>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</si>
  <si>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</si>
  <si>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</si>
  <si>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</si>
  <si>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</si>
  <si>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</si>
  <si>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</si>
  <si>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</si>
  <si>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</si>
  <si>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</si>
  <si>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</si>
  <si>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</si>
  <si>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</si>
  <si>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</si>
  <si>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</si>
  <si>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</si>
  <si>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</si>
  <si>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</si>
  <si>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</si>
  <si>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</si>
  <si>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</si>
  <si>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</si>
  <si>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</si>
  <si>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</si>
  <si>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</si>
  <si>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</si>
  <si>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</si>
  <si>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</si>
  <si>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</si>
  <si>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</si>
  <si>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</si>
  <si>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</si>
  <si>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</si>
  <si>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</si>
  <si>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</si>
  <si>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</si>
  <si>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</si>
  <si>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</si>
  <si>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</si>
  <si>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</si>
  <si>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</si>
  <si>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</si>
  <si>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</si>
  <si>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</si>
  <si>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</si>
  <si>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</si>
  <si>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</si>
  <si>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</si>
  <si>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</si>
  <si>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</si>
  <si>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</si>
  <si>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</si>
  <si>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</si>
  <si>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</si>
  <si>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</si>
  <si>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</si>
  <si>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</si>
  <si>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</si>
  <si>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</si>
  <si>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</si>
  <si>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</si>
  <si>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</si>
  <si>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</si>
  <si>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</si>
  <si>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</si>
  <si>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</si>
  <si>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</si>
  <si>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</si>
  <si>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</si>
  <si>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</si>
  <si>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</si>
  <si>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</si>
  <si>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</si>
  <si>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</si>
  <si>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</si>
  <si>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</si>
  <si>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</si>
  <si>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</si>
  <si>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</si>
  <si>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</si>
  <si>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</si>
  <si>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</si>
  <si>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</si>
  <si>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</si>
  <si>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</si>
  <si>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</si>
  <si>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</si>
  <si>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</si>
  <si>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</si>
  <si>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</si>
  <si>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</si>
  <si>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</si>
  <si>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</si>
  <si>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</si>
  <si>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</si>
  <si>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</si>
  <si>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</si>
  <si>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</si>
  <si>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</si>
  <si>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</si>
  <si>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</si>
  <si>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</si>
  <si>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</si>
  <si>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</si>
  <si>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</si>
  <si>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</si>
  <si>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</si>
  <si>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</si>
  <si>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</si>
  <si>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</si>
  <si>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</si>
  <si>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</si>
  <si>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</si>
  <si>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</si>
  <si>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</si>
  <si>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</si>
  <si>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</si>
  <si>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</si>
  <si>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</si>
  <si>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</si>
  <si>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</si>
  <si>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</si>
  <si>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</si>
  <si>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</si>
  <si>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</si>
  <si>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</si>
  <si>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</si>
  <si>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</si>
  <si>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</si>
  <si>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</si>
  <si>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</si>
  <si>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</si>
  <si>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</si>
  <si>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</si>
  <si>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</si>
  <si>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</si>
  <si>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</si>
  <si>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</si>
  <si>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</si>
  <si>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</si>
  <si>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</si>
  <si>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</si>
  <si>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</si>
  <si>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</si>
  <si>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</si>
  <si>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</si>
  <si>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</si>
  <si>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</si>
  <si>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</si>
  <si>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</si>
  <si>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</si>
  <si>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</si>
  <si>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</si>
  <si>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</si>
  <si>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</si>
  <si>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</si>
  <si>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</si>
  <si>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</si>
  <si>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</si>
  <si>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</si>
  <si>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</si>
  <si>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</si>
  <si>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</si>
  <si>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</si>
  <si>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</si>
  <si>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</si>
  <si>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</si>
  <si>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</si>
  <si>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</si>
  <si>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</si>
  <si>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</si>
  <si>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</si>
  <si>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</si>
  <si>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</si>
  <si>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</si>
  <si>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</si>
  <si>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</si>
  <si>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</si>
  <si>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</si>
  <si>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</si>
  <si>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</si>
  <si>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</si>
  <si>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</si>
  <si>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</si>
  <si>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</si>
  <si>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</si>
  <si>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</si>
  <si>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</si>
  <si>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</si>
  <si>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</si>
  <si>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</si>
  <si>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</si>
  <si>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</si>
  <si>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</si>
  <si>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</si>
  <si>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</si>
  <si>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</si>
  <si>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</si>
  <si>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</si>
  <si>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</si>
  <si>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</si>
  <si>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</si>
  <si>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</si>
  <si>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</si>
  <si>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</si>
  <si>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</si>
  <si>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</si>
  <si>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</si>
  <si>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</si>
  <si>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</si>
  <si>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</si>
  <si>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</si>
  <si>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</si>
  <si>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</si>
  <si>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</si>
  <si>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</si>
  <si>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</si>
  <si>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</si>
  <si>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</si>
  <si>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</si>
  <si>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</si>
  <si>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</si>
  <si>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</si>
  <si>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</si>
  <si>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</si>
  <si>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</si>
  <si>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</si>
  <si>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</si>
  <si>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</si>
  <si>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</si>
  <si>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</si>
  <si>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</si>
  <si>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</si>
  <si>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</si>
  <si>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</si>
  <si>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</si>
  <si>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</si>
  <si>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</si>
  <si>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</si>
  <si>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</si>
  <si>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</si>
  <si>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</si>
  <si>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</si>
  <si>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</si>
  <si>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</si>
  <si>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</si>
  <si>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</si>
  <si>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</si>
  <si>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</si>
  <si>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</si>
  <si>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</si>
  <si>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</si>
  <si>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</si>
  <si>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</si>
  <si>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</si>
  <si>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</si>
  <si>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</si>
  <si>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</si>
  <si>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</si>
  <si>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</si>
  <si>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</si>
  <si>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</si>
  <si>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</si>
  <si>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</si>
  <si>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</si>
  <si>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</si>
  <si>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</si>
  <si>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</si>
  <si>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</si>
  <si>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</si>
  <si>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</si>
  <si>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</si>
  <si>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</si>
  <si>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</si>
  <si>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</si>
  <si>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</si>
  <si>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</si>
  <si>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</si>
  <si>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</si>
  <si>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</si>
  <si>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</si>
  <si>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</si>
  <si>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</si>
  <si>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</si>
  <si>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</si>
  <si>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</si>
  <si>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</si>
  <si>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</si>
  <si>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</si>
  <si>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</si>
  <si>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</si>
  <si>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</si>
  <si>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</si>
  <si>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</si>
  <si>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</si>
  <si>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</si>
  <si>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</si>
  <si>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</si>
  <si>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</si>
  <si>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</si>
  <si>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</si>
  <si>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</si>
  <si>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</si>
  <si>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</si>
  <si>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</si>
  <si>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</si>
  <si>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</si>
  <si>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</si>
  <si>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</si>
  <si>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</si>
  <si>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</si>
  <si>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</si>
  <si>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</si>
  <si>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</si>
  <si>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</si>
  <si>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</si>
  <si>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</si>
  <si>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</si>
  <si>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</si>
  <si>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</si>
  <si>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</si>
  <si>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</si>
  <si>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</si>
  <si>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</si>
  <si>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</si>
  <si>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</si>
  <si>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</si>
  <si>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</si>
  <si>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</si>
  <si>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</si>
  <si>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</si>
  <si>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</si>
  <si>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</si>
  <si>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</si>
  <si>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</si>
  <si>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</si>
  <si>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</si>
  <si>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</si>
  <si>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</si>
  <si>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</si>
  <si>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</si>
  <si>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</si>
  <si>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</si>
  <si>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</si>
  <si>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</si>
  <si>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</si>
  <si>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</si>
  <si>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</si>
  <si>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</si>
  <si>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</si>
  <si>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</si>
  <si>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</si>
  <si>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</si>
  <si>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</si>
  <si>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</si>
  <si>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</si>
  <si>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</si>
  <si>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</si>
  <si>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</si>
  <si>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</si>
  <si>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</si>
  <si>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</si>
  <si>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</si>
  <si>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</si>
  <si>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</si>
  <si>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</si>
  <si>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</si>
  <si>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</si>
  <si>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</si>
  <si>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</si>
  <si>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</si>
  <si>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</si>
  <si>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</si>
  <si>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</si>
  <si>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</si>
  <si>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</si>
  <si>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</si>
  <si>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</si>
  <si>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</si>
  <si>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</si>
  <si>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</si>
  <si>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</si>
  <si>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</si>
  <si>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</si>
  <si>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</si>
  <si>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</si>
  <si>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</si>
  <si>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</si>
  <si>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</si>
  <si>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</si>
  <si>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</si>
  <si>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</si>
  <si>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</si>
  <si>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</si>
  <si>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</si>
  <si>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</si>
  <si>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</si>
  <si>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</si>
  <si>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</si>
  <si>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</si>
  <si>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</si>
  <si>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</si>
  <si>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</si>
  <si>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</si>
  <si>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</si>
  <si>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</si>
  <si>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</si>
  <si>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</si>
  <si>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</si>
  <si>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</si>
  <si>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</si>
  <si>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</si>
  <si>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</si>
  <si>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</si>
  <si>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</si>
  <si>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</si>
  <si>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</si>
  <si>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</si>
  <si>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</si>
  <si>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</si>
  <si>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</si>
  <si>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</si>
  <si>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</si>
  <si>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</si>
  <si>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</si>
  <si>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</si>
  <si>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</si>
  <si>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</si>
  <si>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</si>
  <si>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</si>
  <si>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</si>
  <si>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</si>
  <si>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</si>
  <si>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</si>
  <si>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</si>
  <si>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</si>
  <si>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</si>
  <si>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</si>
  <si>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</si>
  <si>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</si>
  <si>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</si>
  <si>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</si>
  <si>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</si>
  <si>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</si>
  <si>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</si>
  <si>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</si>
  <si>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</si>
  <si>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</si>
  <si>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</si>
  <si>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</si>
  <si>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</si>
  <si>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</si>
  <si>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</si>
  <si>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</si>
  <si>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</si>
  <si>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</si>
  <si>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</si>
  <si>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</si>
  <si>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</si>
  <si>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</si>
  <si>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</si>
  <si>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</si>
  <si>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</si>
  <si>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</si>
  <si>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</si>
  <si>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</si>
  <si>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</si>
  <si>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</si>
  <si>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</si>
  <si>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</si>
  <si>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</si>
  <si>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</si>
  <si>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</si>
  <si>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</si>
  <si>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</si>
  <si>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</si>
  <si>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</si>
  <si>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</si>
  <si>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</si>
  <si>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</si>
  <si>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</si>
  <si>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</si>
  <si>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</si>
  <si>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</si>
  <si>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</si>
  <si>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</si>
  <si>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</si>
  <si>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</si>
  <si>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</si>
  <si>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</si>
  <si>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</si>
  <si>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</si>
  <si>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</si>
  <si>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</si>
  <si>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</si>
  <si>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</si>
  <si>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</si>
  <si>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</si>
  <si>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</si>
  <si>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</si>
  <si>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</si>
  <si>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</si>
  <si>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</si>
  <si>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</si>
  <si>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</si>
  <si>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</si>
  <si>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</si>
  <si>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</si>
  <si>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</si>
  <si>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</si>
  <si>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</si>
  <si>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</si>
  <si>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</si>
  <si>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</si>
  <si>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</si>
  <si>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</si>
  <si>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</si>
  <si>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</si>
  <si>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</si>
  <si>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</si>
  <si>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</si>
  <si>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</si>
  <si>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</si>
  <si>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</si>
  <si>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</si>
  <si>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</si>
  <si>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</si>
  <si>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</si>
  <si>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</si>
  <si>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</si>
  <si>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</si>
  <si>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</si>
  <si>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</si>
  <si>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</si>
  <si>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</si>
  <si>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</si>
  <si>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</si>
  <si>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</si>
  <si>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</si>
  <si>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</si>
  <si>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</si>
  <si>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</si>
  <si>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</si>
  <si>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</si>
  <si>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</si>
  <si>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</si>
  <si>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</si>
  <si>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</si>
  <si>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</si>
  <si>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</si>
  <si>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</si>
  <si>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</si>
  <si>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</si>
  <si>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</si>
  <si>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</si>
  <si>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</si>
  <si>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</si>
  <si>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</si>
  <si>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</si>
  <si>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</si>
  <si>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</si>
  <si>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</si>
  <si>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</si>
  <si>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</si>
  <si>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</si>
  <si>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</si>
  <si>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</si>
  <si>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</si>
  <si>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</si>
  <si>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</si>
  <si>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</si>
  <si>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</si>
  <si>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</si>
  <si>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</si>
  <si>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</si>
  <si>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</si>
  <si>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</si>
  <si>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</si>
  <si>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</si>
  <si>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</si>
  <si>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</si>
  <si>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</si>
  <si>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</si>
  <si>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</si>
  <si>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</si>
  <si>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</si>
  <si>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</si>
  <si>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</si>
  <si>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</si>
  <si>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</si>
  <si>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</si>
  <si>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</si>
  <si>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</si>
  <si>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</si>
  <si>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</si>
  <si>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</si>
  <si>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</si>
  <si>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</si>
  <si>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</si>
  <si>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</si>
  <si>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</si>
  <si>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</si>
  <si>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</si>
  <si>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</si>
  <si>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</si>
  <si>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</si>
  <si>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</si>
  <si>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</si>
  <si>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</si>
  <si>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</si>
  <si>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</si>
  <si>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</si>
  <si>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</si>
  <si>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</si>
  <si>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</si>
  <si>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</si>
  <si>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</si>
  <si>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</si>
  <si>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</si>
  <si>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</si>
  <si>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</si>
  <si>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</si>
  <si>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</si>
  <si>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</si>
  <si>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</si>
  <si>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</si>
  <si>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</si>
  <si>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</si>
  <si>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</si>
  <si>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</si>
  <si>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</si>
  <si>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</si>
  <si>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</si>
  <si>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</si>
  <si>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</si>
  <si>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</si>
  <si>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</si>
  <si>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</si>
  <si>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</si>
  <si>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</si>
  <si>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</si>
  <si>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</si>
  <si>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</si>
  <si>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</si>
  <si>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</si>
  <si>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</si>
  <si>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</si>
  <si>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</si>
  <si>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</si>
  <si>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</si>
  <si>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</si>
  <si>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</si>
  <si>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</si>
  <si>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</si>
  <si>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</si>
  <si>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</si>
  <si>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</si>
  <si>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</si>
  <si>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</si>
  <si>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</si>
  <si>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</si>
  <si>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</si>
  <si>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</si>
  <si>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</si>
  <si>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</si>
  <si>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</si>
  <si>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</si>
  <si>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</si>
  <si>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</si>
  <si>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</si>
  <si>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</si>
  <si>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</si>
  <si>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</si>
  <si>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</si>
  <si>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</si>
  <si>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</si>
  <si>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</si>
  <si>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</si>
  <si>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</si>
  <si>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</si>
  <si>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</si>
  <si>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</si>
  <si>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</si>
  <si>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</si>
  <si>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</si>
  <si>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</si>
  <si>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</si>
  <si>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</si>
  <si>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</si>
  <si>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</si>
  <si>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</si>
  <si>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</si>
  <si>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</si>
  <si>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</si>
  <si>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</si>
  <si>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</si>
  <si>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</si>
  <si>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</si>
  <si>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</si>
  <si>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</si>
  <si>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</si>
  <si>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</si>
  <si>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</si>
  <si>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</si>
  <si>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</si>
  <si>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</si>
  <si>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</si>
  <si>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</si>
  <si>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</si>
  <si>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</si>
  <si>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</si>
  <si>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</si>
  <si>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</si>
  <si>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</si>
  <si>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</si>
  <si>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</si>
  <si>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</si>
  <si>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</si>
  <si>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</si>
  <si>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</si>
  <si>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</si>
  <si>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</si>
  <si>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</si>
  <si>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</si>
  <si>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</si>
  <si>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</si>
  <si>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</si>
  <si>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</si>
  <si>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</si>
  <si>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</si>
  <si>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</si>
  <si>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</si>
  <si>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</si>
  <si>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</si>
  <si>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</si>
  <si>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</si>
  <si>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</si>
  <si>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</si>
  <si>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</si>
  <si>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</si>
  <si>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</si>
  <si>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</si>
  <si>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</si>
  <si>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</si>
  <si>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</si>
  <si>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</si>
  <si>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</si>
  <si>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</si>
  <si>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</si>
  <si>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</si>
  <si>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</si>
  <si>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</si>
  <si>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</si>
  <si>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</si>
  <si>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</si>
  <si>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</si>
  <si>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</si>
  <si>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</si>
  <si>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</si>
  <si>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</si>
  <si>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</si>
  <si>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</si>
  <si>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</si>
  <si>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</si>
  <si>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</si>
  <si>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</si>
  <si>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</si>
  <si>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</si>
  <si>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</si>
  <si>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</si>
  <si>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</si>
  <si>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</si>
  <si>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</si>
  <si>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</si>
  <si>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</si>
  <si>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</si>
  <si>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</si>
  <si>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</si>
  <si>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</si>
  <si>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</si>
  <si>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</si>
  <si>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</si>
  <si>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</si>
  <si>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</si>
  <si>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</si>
  <si>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</si>
  <si>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</si>
  <si>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</si>
  <si>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</si>
  <si>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</si>
  <si>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</si>
  <si>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</si>
  <si>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</si>
  <si>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</si>
  <si>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</si>
  <si>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</si>
  <si>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</si>
  <si>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</si>
  <si>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</si>
  <si>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</si>
  <si>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</si>
  <si>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</si>
  <si>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</si>
  <si>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</si>
  <si>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</si>
  <si>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</si>
  <si>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</si>
  <si>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</si>
  <si>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</si>
  <si>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</si>
  <si>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</si>
  <si>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</si>
  <si>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</si>
  <si>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</si>
  <si>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</si>
  <si>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</si>
  <si>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</si>
  <si>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</si>
  <si>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</si>
  <si>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</si>
  <si>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</si>
  <si>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</si>
  <si>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</si>
  <si>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</si>
  <si>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</si>
  <si>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</si>
  <si>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</si>
  <si>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</si>
  <si>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</si>
  <si>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</si>
  <si>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</si>
  <si>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</si>
  <si>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</si>
  <si>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</si>
  <si>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</si>
  <si>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</si>
  <si>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</si>
  <si>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</si>
  <si>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</si>
  <si>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</si>
  <si>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</si>
  <si>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</si>
  <si>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</si>
  <si>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</si>
  <si>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</si>
  <si>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</si>
  <si>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</si>
  <si>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</si>
  <si>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</si>
  <si>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</si>
  <si>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</si>
  <si>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</si>
  <si>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</si>
  <si>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</si>
  <si>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</si>
  <si>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</si>
  <si>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</si>
  <si>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</si>
  <si>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</si>
  <si>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</si>
  <si>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</si>
  <si>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</si>
  <si>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</si>
  <si>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</si>
  <si>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</si>
  <si>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</si>
  <si>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</si>
  <si>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</si>
  <si>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</si>
  <si>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</si>
  <si>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</si>
  <si>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</si>
  <si>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</si>
  <si>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</si>
  <si>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</si>
  <si>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</si>
  <si>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</si>
  <si>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</si>
  <si>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</si>
  <si>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</si>
  <si>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</si>
  <si>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</si>
  <si>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</si>
  <si>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</si>
  <si>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</si>
  <si>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</si>
  <si>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</si>
  <si>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</si>
  <si>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</si>
  <si>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</si>
  <si>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</si>
  <si>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</si>
  <si>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</si>
  <si>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</si>
  <si>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</si>
  <si>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</si>
  <si>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</si>
  <si>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</si>
  <si>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</si>
  <si>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</si>
  <si>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</si>
  <si>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</si>
  <si>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</si>
  <si>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</si>
  <si>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</si>
  <si>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</si>
  <si>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</si>
  <si>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</si>
  <si>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</si>
  <si>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</si>
  <si>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</si>
  <si>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</si>
  <si>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</si>
  <si>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</si>
  <si>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</si>
  <si>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</si>
  <si>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</si>
  <si>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</si>
  <si>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</si>
  <si>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</si>
  <si>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</si>
  <si>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</si>
  <si>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</si>
  <si>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</si>
  <si>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</si>
  <si>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</si>
  <si>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</si>
  <si>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</si>
  <si>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</si>
  <si>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</si>
  <si>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</si>
  <si>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</si>
  <si>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</si>
  <si>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</si>
  <si>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</si>
  <si>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</si>
  <si>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</si>
  <si>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</si>
  <si>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</si>
  <si>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</si>
  <si>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</si>
  <si>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</si>
  <si>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</si>
  <si>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</si>
  <si>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</si>
  <si>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</si>
  <si>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</si>
  <si>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</si>
  <si>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</si>
  <si>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</si>
  <si>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</si>
  <si>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</si>
  <si>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</si>
  <si>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</si>
  <si>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</si>
  <si>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</si>
  <si>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</si>
  <si>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</si>
  <si>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</si>
  <si>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</si>
  <si>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</si>
  <si>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</si>
  <si>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</si>
  <si>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</si>
  <si>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</si>
  <si>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</si>
  <si>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</si>
  <si>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</si>
  <si>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</si>
  <si>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</si>
  <si>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</si>
  <si>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</si>
  <si>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</si>
  <si>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</si>
  <si>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</si>
  <si>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</si>
  <si>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</si>
  <si>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</si>
  <si>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</si>
  <si>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</si>
  <si>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</si>
  <si>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</si>
  <si>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</si>
  <si>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</si>
  <si>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</si>
  <si>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</si>
  <si>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</si>
  <si>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</si>
  <si>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</si>
  <si>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</si>
  <si>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</si>
  <si>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</si>
  <si>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</si>
  <si>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</si>
  <si>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</si>
  <si>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</si>
  <si>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</si>
  <si>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</si>
  <si>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</si>
  <si>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</si>
  <si>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</si>
  <si>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</si>
  <si>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</si>
  <si>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</si>
  <si>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</si>
  <si>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</si>
  <si>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</si>
  <si>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</si>
  <si>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</si>
  <si>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</si>
  <si>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</si>
  <si>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</si>
  <si>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</si>
  <si>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</si>
  <si>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</si>
  <si>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</si>
  <si>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</si>
  <si>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</si>
  <si>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</si>
  <si>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</si>
  <si>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</si>
  <si>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</si>
  <si>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</si>
  <si>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</si>
  <si>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</si>
  <si>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</si>
  <si>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</si>
  <si>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</si>
  <si>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</si>
  <si>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</si>
  <si>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</si>
  <si>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</si>
  <si>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</si>
  <si>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</si>
  <si>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</si>
  <si>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</si>
  <si>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</si>
  <si>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</si>
  <si>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</si>
  <si>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</si>
  <si>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</si>
  <si>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</si>
  <si>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</si>
  <si>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</si>
  <si>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</si>
  <si>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</si>
  <si>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</si>
  <si>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</si>
  <si>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</si>
  <si>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</si>
  <si>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</si>
  <si>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</si>
  <si>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</si>
  <si>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</si>
  <si>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</si>
  <si>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</si>
  <si>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</si>
  <si>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</si>
  <si>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</si>
  <si>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</si>
  <si>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</si>
  <si>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</si>
  <si>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</si>
  <si>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</si>
  <si>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</si>
  <si>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</si>
  <si>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</si>
  <si>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</si>
  <si>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</si>
  <si>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</si>
  <si>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</si>
  <si>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</si>
  <si>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</si>
  <si>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</si>
  <si>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</si>
  <si>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</si>
  <si>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</si>
  <si>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</si>
  <si>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</si>
  <si>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</si>
  <si>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</si>
  <si>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</si>
  <si>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</si>
  <si>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</si>
  <si>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</si>
  <si>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</si>
  <si>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</si>
  <si>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</si>
  <si>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</si>
  <si>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</si>
  <si>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</si>
  <si>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</si>
  <si>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</si>
  <si>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</si>
  <si>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</si>
  <si>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</si>
  <si>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</si>
  <si>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</si>
  <si>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</si>
  <si>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</si>
  <si>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</si>
  <si>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</si>
  <si>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</si>
  <si>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</si>
  <si>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</si>
  <si>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</si>
  <si>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</si>
  <si>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</si>
  <si>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</si>
  <si>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</si>
  <si>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</si>
  <si>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</si>
  <si>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</si>
  <si>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</si>
  <si>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</si>
  <si>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</si>
  <si>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</si>
  <si>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</si>
  <si>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</si>
  <si>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</si>
  <si>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</si>
  <si>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</si>
  <si>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</si>
  <si>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</si>
  <si>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</si>
  <si>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</si>
  <si>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</si>
  <si>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</si>
  <si>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</si>
  <si>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</si>
  <si>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</si>
  <si>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</si>
  <si>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</si>
  <si>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</si>
  <si>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</si>
  <si>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</si>
  <si>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</si>
  <si>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</si>
  <si>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</si>
  <si>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</si>
  <si>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</si>
  <si>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</si>
  <si>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</si>
  <si>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</si>
  <si>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</si>
  <si>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</si>
  <si>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</si>
  <si>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</si>
  <si>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</si>
  <si>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</si>
  <si>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</si>
  <si>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</si>
  <si>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</si>
  <si>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</si>
  <si>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</si>
  <si>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</si>
  <si>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</si>
  <si>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</si>
  <si>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</si>
  <si>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</si>
  <si>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</si>
  <si>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</si>
  <si>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</si>
  <si>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</si>
  <si>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</si>
  <si>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</si>
  <si>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</si>
  <si>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</si>
  <si>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</si>
  <si>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</si>
  <si>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</si>
  <si>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</si>
  <si>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</si>
  <si>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</si>
  <si>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</si>
  <si>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</si>
  <si>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</si>
  <si>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</si>
  <si>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</si>
  <si>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</si>
  <si>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</si>
  <si>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</si>
  <si>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</si>
  <si>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</si>
  <si>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</si>
  <si>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</si>
  <si>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</si>
  <si>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</si>
  <si>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</si>
  <si>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</si>
  <si>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</si>
  <si>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</si>
  <si>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</si>
  <si>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</si>
  <si>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</si>
  <si>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</si>
  <si>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</si>
  <si>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</si>
  <si>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</si>
  <si>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</si>
  <si>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</si>
  <si>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</si>
  <si>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</si>
  <si>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</si>
  <si>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</si>
  <si>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</si>
  <si>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</si>
  <si>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</si>
  <si>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</si>
  <si>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</si>
  <si>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</si>
  <si>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</si>
  <si>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</si>
  <si>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</si>
  <si>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</si>
  <si>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</si>
  <si>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</si>
  <si>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</si>
  <si>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</si>
  <si>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</si>
  <si>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</si>
  <si>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</si>
  <si>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</si>
  <si>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</si>
  <si>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</si>
  <si>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</si>
  <si>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</si>
  <si>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</si>
  <si>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</si>
  <si>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</si>
  <si>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</si>
  <si>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</si>
  <si>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</si>
  <si>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</si>
  <si>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</si>
  <si>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</si>
  <si>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</si>
  <si>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</si>
  <si>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</si>
  <si>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</si>
  <si>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</si>
  <si>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</si>
  <si>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</si>
  <si>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</si>
  <si>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</si>
  <si>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</si>
  <si>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</si>
  <si>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</si>
  <si>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</si>
  <si>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</si>
  <si>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</si>
  <si>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</si>
  <si>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</si>
  <si>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</si>
  <si>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</si>
  <si>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</si>
  <si>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</si>
  <si>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</si>
  <si>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</si>
  <si>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</si>
  <si>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</si>
  <si>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</si>
  <si>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</si>
  <si>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</si>
  <si>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</si>
  <si>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</si>
  <si>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</si>
  <si>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</si>
  <si>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</si>
  <si>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</si>
  <si>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</si>
  <si>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</si>
  <si>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</si>
  <si>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</si>
  <si>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</si>
  <si>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</si>
  <si>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</si>
  <si>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</si>
  <si>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</si>
  <si>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</si>
  <si>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</si>
  <si>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</si>
  <si>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</si>
  <si>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</si>
  <si>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</si>
  <si>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</si>
  <si>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</si>
  <si>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</si>
  <si>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</si>
  <si>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</si>
  <si>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</si>
  <si>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</si>
  <si>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</si>
  <si>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</si>
  <si>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</si>
  <si>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</si>
  <si>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</si>
  <si>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</si>
  <si>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</si>
  <si>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</si>
  <si>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</si>
  <si>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</si>
  <si>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</si>
  <si>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</si>
  <si>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</si>
  <si>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</si>
  <si>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</si>
  <si>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</si>
  <si>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</si>
  <si>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</si>
  <si>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</si>
  <si>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</si>
  <si>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</si>
  <si>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</si>
  <si>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</si>
  <si>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</si>
  <si>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</si>
  <si>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</si>
  <si>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</si>
  <si>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</si>
  <si>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</si>
  <si>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</si>
  <si>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</si>
  <si>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</si>
  <si>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</si>
  <si>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</si>
  <si>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</si>
  <si>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</si>
  <si>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</si>
  <si>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</si>
  <si>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</si>
  <si>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</si>
  <si>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</si>
  <si>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</si>
  <si>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</si>
  <si>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</si>
  <si>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</si>
  <si>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</si>
  <si>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</si>
  <si>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</si>
  <si>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</si>
  <si>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</si>
  <si>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</si>
  <si>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</si>
  <si>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</si>
  <si>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</si>
  <si>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</si>
  <si>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</si>
  <si>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</si>
  <si>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</si>
  <si>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</si>
  <si>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</si>
  <si>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</si>
  <si>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</si>
  <si>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</si>
  <si>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</si>
  <si>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</si>
  <si>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</si>
  <si>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</si>
  <si>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</si>
  <si>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</si>
  <si>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</si>
  <si>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</si>
  <si>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</si>
  <si>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</si>
  <si>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</si>
  <si>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</si>
  <si>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</si>
  <si>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</si>
  <si>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</si>
  <si>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</si>
  <si>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</si>
  <si>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</si>
  <si>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</si>
  <si>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</si>
  <si>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</si>
  <si>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</si>
  <si>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</si>
  <si>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</si>
  <si>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</si>
  <si>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</si>
  <si>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</si>
  <si>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</si>
  <si>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</si>
  <si>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</si>
  <si>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</si>
  <si>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</si>
  <si>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</si>
  <si>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</si>
  <si>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</si>
  <si>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</si>
  <si>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</si>
  <si>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</si>
  <si>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</si>
  <si>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</si>
  <si>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</si>
  <si>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</si>
  <si>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</si>
  <si>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</si>
  <si>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</si>
  <si>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</si>
  <si>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</si>
  <si>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</si>
  <si>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</si>
  <si>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</si>
  <si>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</si>
  <si>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</si>
  <si>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</si>
  <si>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</si>
  <si>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</si>
  <si>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</si>
  <si>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</si>
  <si>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</si>
  <si>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</si>
  <si>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</si>
  <si>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</si>
  <si>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</si>
  <si>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</si>
  <si>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</si>
  <si>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</si>
  <si>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</si>
  <si>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</si>
  <si>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</si>
  <si>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</si>
  <si>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</si>
  <si>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</si>
  <si>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</si>
  <si>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</si>
  <si>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</si>
  <si>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</si>
  <si>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</si>
  <si>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</si>
  <si>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</si>
  <si>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</si>
  <si>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</si>
  <si>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</si>
  <si>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</si>
  <si>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</si>
  <si>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</si>
  <si>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</si>
  <si>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</si>
  <si>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</si>
  <si>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</si>
  <si>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</si>
  <si>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</si>
  <si>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</si>
  <si>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</si>
  <si>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</si>
  <si>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</si>
  <si>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</si>
  <si>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</si>
  <si>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</si>
  <si>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</si>
  <si>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</si>
  <si>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</si>
  <si>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</si>
  <si>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</si>
  <si>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</si>
  <si>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</si>
  <si>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</si>
  <si>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</si>
  <si>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</si>
  <si>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</si>
  <si>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</si>
  <si>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</si>
  <si>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</si>
  <si>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</si>
  <si>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</si>
  <si>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</si>
  <si>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</si>
  <si>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</si>
  <si>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</si>
  <si>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</si>
  <si>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</si>
  <si>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</si>
  <si>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</si>
  <si>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</si>
  <si>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</si>
  <si>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</si>
  <si>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</si>
  <si>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</si>
  <si>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</si>
  <si>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</si>
  <si>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</si>
  <si>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</si>
  <si>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</si>
  <si>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</si>
  <si>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</si>
  <si>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</si>
  <si>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</si>
  <si>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</si>
  <si>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</si>
  <si>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</si>
  <si>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</si>
  <si>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</si>
  <si>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</si>
  <si>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</si>
  <si>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</si>
  <si>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</si>
  <si>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</si>
  <si>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</si>
  <si>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</si>
  <si>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</si>
  <si>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</si>
  <si>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</si>
  <si>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</si>
  <si>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</si>
  <si>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</si>
  <si>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</si>
  <si>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</si>
  <si>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</si>
  <si>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</si>
  <si>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</si>
  <si>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</si>
  <si>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</si>
  <si>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</si>
  <si>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</si>
  <si>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</si>
  <si>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</si>
  <si>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</si>
  <si>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</si>
  <si>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</si>
  <si>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</si>
  <si>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</si>
  <si>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</si>
  <si>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</si>
  <si>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</si>
  <si>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</si>
  <si>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</si>
  <si>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</si>
  <si>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</si>
  <si>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</si>
  <si>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</si>
  <si>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</si>
  <si>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</si>
  <si>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</si>
  <si>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</si>
  <si>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</si>
  <si>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</si>
  <si>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</si>
  <si>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</si>
  <si>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</si>
  <si>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</si>
  <si>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</si>
  <si>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</si>
  <si>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</si>
  <si>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</si>
  <si>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</si>
  <si>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</si>
  <si>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</si>
  <si>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</si>
  <si>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</si>
  <si>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</si>
  <si>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</si>
  <si>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</si>
  <si>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</si>
  <si>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</si>
  <si>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</si>
  <si>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</si>
  <si>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</si>
  <si>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</si>
  <si>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</si>
  <si>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</si>
  <si>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</si>
  <si>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</si>
  <si>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</si>
  <si>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</si>
  <si>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</si>
  <si>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</si>
  <si>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</si>
  <si>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</si>
  <si>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</si>
  <si>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</si>
  <si>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</si>
  <si>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</si>
  <si>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</si>
  <si>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</si>
  <si>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</si>
  <si>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</si>
  <si>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</si>
  <si>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</si>
  <si>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</si>
  <si>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</si>
  <si>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</si>
  <si>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</si>
  <si>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</si>
  <si>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</si>
  <si>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</si>
  <si>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</si>
  <si>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</si>
  <si>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</si>
  <si>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</si>
  <si>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</si>
  <si>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</si>
  <si>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</si>
  <si>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</si>
  <si>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</si>
  <si>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</si>
  <si>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</si>
  <si>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</si>
  <si>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</si>
  <si>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</si>
  <si>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</si>
  <si>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</si>
  <si>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</si>
  <si>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</si>
  <si>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</si>
  <si>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</si>
  <si>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</si>
  <si>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</si>
  <si>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</si>
  <si>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</si>
  <si>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</si>
  <si>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</si>
  <si>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</si>
  <si>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</si>
  <si>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</si>
  <si>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</si>
  <si>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</si>
  <si>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</si>
  <si>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</si>
  <si>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</si>
  <si>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</si>
  <si>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</si>
  <si>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</si>
  <si>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</si>
  <si>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</si>
  <si>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</si>
  <si>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</si>
  <si>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</si>
  <si>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</si>
  <si>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</si>
  <si>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</si>
  <si>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</si>
  <si>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</si>
  <si>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</si>
  <si>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</si>
  <si>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</si>
  <si>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</si>
  <si>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</si>
  <si>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</si>
  <si>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</si>
  <si>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</si>
  <si>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</si>
  <si>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</si>
  <si>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</si>
  <si>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</si>
  <si>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</si>
  <si>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</si>
  <si>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</si>
  <si>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</si>
  <si>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</si>
  <si>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</si>
  <si>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</si>
  <si>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</si>
  <si>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</si>
  <si>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</si>
  <si>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</si>
  <si>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</si>
  <si>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</si>
  <si>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</si>
  <si>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</si>
  <si>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</si>
  <si>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</si>
  <si>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</si>
  <si>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</si>
  <si>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</si>
  <si>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</si>
  <si>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</si>
  <si>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</si>
  <si>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</si>
  <si>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</si>
  <si>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</si>
  <si>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</si>
  <si>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</si>
  <si>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</si>
  <si>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</si>
  <si>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</si>
  <si>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</si>
  <si>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</si>
  <si>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</si>
  <si>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</si>
  <si>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</si>
  <si>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</si>
  <si>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</si>
  <si>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</si>
  <si>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</si>
  <si>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</si>
  <si>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</si>
  <si>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</si>
  <si>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</si>
  <si>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</si>
  <si>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</si>
  <si>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</si>
  <si>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</si>
  <si>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</si>
  <si>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</si>
  <si>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</si>
  <si>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</si>
  <si>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</si>
  <si>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</si>
  <si>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</si>
  <si>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</si>
  <si>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</si>
  <si>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</si>
  <si>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</si>
  <si>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</si>
  <si>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</si>
  <si>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</si>
  <si>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</si>
  <si>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</si>
  <si>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</si>
  <si>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</si>
  <si>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</si>
  <si>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</si>
  <si>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</si>
  <si>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</si>
  <si>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</si>
  <si>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</si>
  <si>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</si>
  <si>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</si>
  <si>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</si>
  <si>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</si>
  <si>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</si>
  <si>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</si>
  <si>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</si>
  <si>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</si>
  <si>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</si>
  <si>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</si>
  <si>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</si>
  <si>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</si>
  <si>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</si>
  <si>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</si>
  <si>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</si>
  <si>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</si>
  <si>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</si>
  <si>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</si>
  <si>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</si>
  <si>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</si>
  <si>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</si>
  <si>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</si>
  <si>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</si>
  <si>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</si>
  <si>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</si>
  <si>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</si>
  <si>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</si>
  <si>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</si>
  <si>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</si>
  <si>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</si>
  <si>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</si>
  <si>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</si>
  <si>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</si>
  <si>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</si>
  <si>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</si>
  <si>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</si>
  <si>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</si>
  <si>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</si>
  <si>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</si>
  <si>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</si>
  <si>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</si>
  <si>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</si>
  <si>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</si>
  <si>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</si>
  <si>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</si>
  <si>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</si>
  <si>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</si>
  <si>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</si>
  <si>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</si>
  <si>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</si>
  <si>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</si>
  <si>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</si>
  <si>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</si>
  <si>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</si>
  <si>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</si>
  <si>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</si>
  <si>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</si>
  <si>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</si>
  <si>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</si>
  <si>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</si>
  <si>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</si>
  <si>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</si>
  <si>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</si>
  <si>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</si>
  <si>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</si>
  <si>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</si>
  <si>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</si>
  <si>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</si>
  <si>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</si>
  <si>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</si>
  <si>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</si>
  <si>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</si>
  <si>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</si>
  <si>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</si>
  <si>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</si>
  <si>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</si>
  <si>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</si>
  <si>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</si>
  <si>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</si>
  <si>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</si>
  <si>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</si>
  <si>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</si>
  <si>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</si>
  <si>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</si>
  <si>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</si>
  <si>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</si>
  <si>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</si>
  <si>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</si>
  <si>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</si>
  <si>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</si>
  <si>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</si>
  <si>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</si>
  <si>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</si>
  <si>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</si>
  <si>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</si>
  <si>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</si>
  <si>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</si>
  <si>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</si>
  <si>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</si>
  <si>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</si>
  <si>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</si>
  <si>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</si>
  <si>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</si>
  <si>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</si>
  <si>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</si>
  <si>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</si>
  <si>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</si>
  <si>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</si>
  <si>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</si>
  <si>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</si>
  <si>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</si>
  <si>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</si>
  <si>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</si>
  <si>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</si>
  <si>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</si>
  <si>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</si>
  <si>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</si>
  <si>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</si>
  <si>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</si>
  <si>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</si>
  <si>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</si>
  <si>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</si>
  <si>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</si>
  <si>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</si>
  <si>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</si>
  <si>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</si>
  <si>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</si>
  <si>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</si>
  <si>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</si>
  <si>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</si>
  <si>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</si>
  <si>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</si>
  <si>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</si>
  <si>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</si>
  <si>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</si>
  <si>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</si>
  <si>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</si>
  <si>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</si>
  <si>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</si>
  <si>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</si>
  <si>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</si>
  <si>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</si>
  <si>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</si>
  <si>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</si>
  <si>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</si>
  <si>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</si>
  <si>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</si>
  <si>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</si>
  <si>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</si>
  <si>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</si>
  <si>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</si>
  <si>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</si>
  <si>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</si>
  <si>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</si>
  <si>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</si>
  <si>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</si>
  <si>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</si>
  <si>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</si>
  <si>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</si>
  <si>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</si>
  <si>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</si>
  <si>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</si>
  <si>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</si>
  <si>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</si>
  <si>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</si>
  <si>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</si>
  <si>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</si>
  <si>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</si>
  <si>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</si>
  <si>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</si>
  <si>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</si>
  <si>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</si>
  <si>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</si>
  <si>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</si>
  <si>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</si>
  <si>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</si>
  <si>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</si>
  <si>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</si>
  <si>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</si>
  <si>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</si>
  <si>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</si>
  <si>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</si>
  <si>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</si>
  <si>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</si>
  <si>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</si>
  <si>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</si>
  <si>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</si>
  <si>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</si>
  <si>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</si>
  <si>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</si>
  <si>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</si>
  <si>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</si>
  <si>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</si>
  <si>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</si>
  <si>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</si>
  <si>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</si>
  <si>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</si>
  <si>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</si>
  <si>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</si>
  <si>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</si>
  <si>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</si>
  <si>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</si>
  <si>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</si>
  <si>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</si>
  <si>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</si>
  <si>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</si>
  <si>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</si>
  <si>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</si>
  <si>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</si>
  <si>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</si>
  <si>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</si>
  <si>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</si>
  <si>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</si>
  <si>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</si>
  <si>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</si>
  <si>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</si>
  <si>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</si>
  <si>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</si>
  <si>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</si>
  <si>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</si>
  <si>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</si>
  <si>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</si>
  <si>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</si>
  <si>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</si>
  <si>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</si>
  <si>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</si>
  <si>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</si>
  <si>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</si>
  <si>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</si>
  <si>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</si>
  <si>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</si>
  <si>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</si>
  <si>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</si>
  <si>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</si>
  <si>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</si>
  <si>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</si>
  <si>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</si>
  <si>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</si>
  <si>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</si>
  <si>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</si>
  <si>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</si>
  <si>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</si>
  <si>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</si>
  <si>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</si>
  <si>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</si>
  <si>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</si>
  <si>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</si>
  <si>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</si>
  <si>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</si>
  <si>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</si>
  <si>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</si>
  <si>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</si>
  <si>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</si>
  <si>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</si>
  <si>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</si>
  <si>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</si>
  <si>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</si>
  <si>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</si>
  <si>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</si>
  <si>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</si>
  <si>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</si>
  <si>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</si>
  <si>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</si>
  <si>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</si>
  <si>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</si>
  <si>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</si>
  <si>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</si>
  <si>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</si>
  <si>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</si>
  <si>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</si>
  <si>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</si>
  <si>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</si>
  <si>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</si>
  <si>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</si>
  <si>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</si>
  <si>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</si>
  <si>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</si>
  <si>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</si>
  <si>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</si>
  <si>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</si>
  <si>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</si>
  <si>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</si>
  <si>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</si>
  <si>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</si>
  <si>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</si>
  <si>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</si>
  <si>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</si>
  <si>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</si>
  <si>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</si>
  <si>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</si>
  <si>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</si>
  <si>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</si>
  <si>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</si>
  <si>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</si>
  <si>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</si>
  <si>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</si>
  <si>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</si>
  <si>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</si>
  <si>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</si>
  <si>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</si>
  <si>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</si>
  <si>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</si>
  <si>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</si>
  <si>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</si>
  <si>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</si>
  <si>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</si>
  <si>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</si>
  <si>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</si>
  <si>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</si>
  <si>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</si>
  <si>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</si>
  <si>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</si>
  <si>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</si>
  <si>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</si>
  <si>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</si>
  <si>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</si>
  <si>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</si>
  <si>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</si>
  <si>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</si>
  <si>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</si>
  <si>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</si>
  <si>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</si>
  <si>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</si>
  <si>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</si>
  <si>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</si>
  <si>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</si>
  <si>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</si>
  <si>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</si>
  <si>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</si>
  <si>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</si>
  <si>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</si>
  <si>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</si>
  <si>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</si>
  <si>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</si>
  <si>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</si>
  <si>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</si>
  <si>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</si>
  <si>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</si>
  <si>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</si>
  <si>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</si>
  <si>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</si>
  <si>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</si>
  <si>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</si>
  <si>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</si>
  <si>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</si>
  <si>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</si>
  <si>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</si>
  <si>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</si>
  <si>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</si>
  <si>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</si>
  <si>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</si>
  <si>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</si>
  <si>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</si>
  <si>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</si>
  <si>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</si>
  <si>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</si>
  <si>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</si>
  <si>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</si>
  <si>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</si>
  <si>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</si>
  <si>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</si>
  <si>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</si>
  <si>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</si>
  <si>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</si>
  <si>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</si>
  <si>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</si>
  <si>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</si>
  <si>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</si>
  <si>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</si>
  <si>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</si>
  <si>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</si>
  <si>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</si>
  <si>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</si>
  <si>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</si>
  <si>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</si>
  <si>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</si>
  <si>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</si>
  <si>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</si>
  <si>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</si>
  <si>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</si>
  <si>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</si>
  <si>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</si>
  <si>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</si>
  <si>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</si>
  <si>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</si>
  <si>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</si>
  <si>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</si>
  <si>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</si>
  <si>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</si>
  <si>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</si>
  <si>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</si>
  <si>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</si>
  <si>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</si>
  <si>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</si>
  <si>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</si>
  <si>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</si>
  <si>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</si>
  <si>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</si>
  <si>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</si>
  <si>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</si>
  <si>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</si>
  <si>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</si>
  <si>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</si>
  <si>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</si>
  <si>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</si>
  <si>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</si>
  <si>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</si>
  <si>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</si>
  <si>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</si>
  <si>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</si>
  <si>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</si>
  <si>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</si>
  <si>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</si>
  <si>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</si>
  <si>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</si>
  <si>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</si>
  <si>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</si>
  <si>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</si>
  <si>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</si>
  <si>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</si>
  <si>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</si>
  <si>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</si>
  <si>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</si>
  <si>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</si>
  <si>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</si>
  <si>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</si>
  <si>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</si>
  <si>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</si>
  <si>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</si>
  <si>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</si>
  <si>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</si>
  <si>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</si>
  <si>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</si>
  <si>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</si>
  <si>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</si>
  <si>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</si>
  <si>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</si>
  <si>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</si>
  <si>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</si>
  <si>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</si>
  <si>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</si>
  <si>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</si>
  <si>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</si>
  <si>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</si>
  <si>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</si>
  <si>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</si>
  <si>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</si>
  <si>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</si>
  <si>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</si>
  <si>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</si>
  <si>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</si>
  <si>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</si>
  <si>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</si>
  <si>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</si>
  <si>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</si>
  <si>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</si>
  <si>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</si>
  <si>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</si>
  <si>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</si>
  <si>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</si>
  <si>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</si>
  <si>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</si>
  <si>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</si>
  <si>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</si>
  <si>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</si>
  <si>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</si>
  <si>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</si>
  <si>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</si>
  <si>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</si>
  <si>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</si>
  <si>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</si>
  <si>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</si>
  <si>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</si>
  <si>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</si>
  <si>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</si>
  <si>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</si>
  <si>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</si>
  <si>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</si>
  <si>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</si>
  <si>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</si>
  <si>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</si>
  <si>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</si>
  <si>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</si>
  <si>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</si>
  <si>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</si>
  <si>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</si>
  <si>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</si>
  <si>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</si>
  <si>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</si>
  <si>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</si>
  <si>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</si>
  <si>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</si>
  <si>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</si>
  <si>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</si>
  <si>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</si>
  <si>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</si>
  <si>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</si>
  <si>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</si>
  <si>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</si>
  <si>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</si>
  <si>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</si>
  <si>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</si>
  <si>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</si>
  <si>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</si>
  <si>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</si>
  <si>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</si>
  <si>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</si>
  <si>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</si>
  <si>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</si>
  <si>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</si>
  <si>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</si>
  <si>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</si>
  <si>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</si>
  <si>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</si>
  <si>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</si>
  <si>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</si>
  <si>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</si>
  <si>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</si>
  <si>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</si>
  <si>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</si>
  <si>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</si>
  <si>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</si>
  <si>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</si>
  <si>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</si>
  <si>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</si>
  <si>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</si>
  <si>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</si>
  <si>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</si>
  <si>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</si>
  <si>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</si>
  <si>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</si>
  <si>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</si>
  <si>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</si>
  <si>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</si>
  <si>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</si>
  <si>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</si>
  <si>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</si>
  <si>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</si>
  <si>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</si>
  <si>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</si>
  <si>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</si>
  <si>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</si>
  <si>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</si>
  <si>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</si>
  <si>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</si>
  <si>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</si>
  <si>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</si>
  <si>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</si>
  <si>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</si>
  <si>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</si>
  <si>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</si>
  <si>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</si>
  <si>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</si>
  <si>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</si>
  <si>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</si>
  <si>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</si>
  <si>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</si>
  <si>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</si>
  <si>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</si>
  <si>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</si>
  <si>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</si>
  <si>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</si>
  <si>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</si>
  <si>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</si>
  <si>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</si>
  <si>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</si>
  <si>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</si>
  <si>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</si>
  <si>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</si>
  <si>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</si>
  <si>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</si>
  <si>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</si>
  <si>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</si>
  <si>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</si>
  <si>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</si>
  <si>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</si>
  <si>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</si>
  <si>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</si>
  <si>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</si>
  <si>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</si>
  <si>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</si>
  <si>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</si>
  <si>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</si>
  <si>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</si>
  <si>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</si>
  <si>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</si>
  <si>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</si>
  <si>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</si>
  <si>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</si>
  <si>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</si>
  <si>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</si>
  <si>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</si>
  <si>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</si>
  <si>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</si>
  <si>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</si>
  <si>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</si>
  <si>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</si>
  <si>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</si>
  <si>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</si>
  <si>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</si>
  <si>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</si>
  <si>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</si>
  <si>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</si>
  <si>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</si>
  <si>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</si>
  <si>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</si>
  <si>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</si>
  <si>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</si>
  <si>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</si>
  <si>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</si>
  <si>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</si>
  <si>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</si>
  <si>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</si>
  <si>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</si>
  <si>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</si>
  <si>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</si>
  <si>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</si>
  <si>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</si>
  <si>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</si>
  <si>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</si>
  <si>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</si>
  <si>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</si>
  <si>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</si>
  <si>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</si>
  <si>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</si>
  <si>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</si>
  <si>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</si>
  <si>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</si>
  <si>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</si>
  <si>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</si>
  <si>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</si>
  <si>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</si>
  <si>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</si>
  <si>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</si>
  <si>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</si>
  <si>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</si>
  <si>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</si>
  <si>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</si>
  <si>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</si>
  <si>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</si>
  <si>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</si>
  <si>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</si>
  <si>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</si>
  <si>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</si>
  <si>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</si>
  <si>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</si>
  <si>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</si>
  <si>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</si>
  <si>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</si>
  <si>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</si>
  <si>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</si>
  <si>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</si>
  <si>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</si>
  <si>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</si>
  <si>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</si>
  <si>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</si>
  <si>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</si>
  <si>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</si>
  <si>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</si>
  <si>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</si>
  <si>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</si>
  <si>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</si>
  <si>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</si>
  <si>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</si>
  <si>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</si>
  <si>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</si>
  <si>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</si>
  <si>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</si>
  <si>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</si>
  <si>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</si>
  <si>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</si>
  <si>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</si>
  <si>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</si>
  <si>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</si>
  <si>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</si>
  <si>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</si>
  <si>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</si>
  <si>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</si>
  <si>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</si>
  <si>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</si>
  <si>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</si>
  <si>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</si>
  <si>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</si>
  <si>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</si>
  <si>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</si>
  <si>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</si>
  <si>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</si>
  <si>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</si>
  <si>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</si>
  <si>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</si>
  <si>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</si>
  <si>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</si>
  <si>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</si>
  <si>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</si>
  <si>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</si>
  <si>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</si>
  <si>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</si>
  <si>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</si>
  <si>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</si>
  <si>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</si>
  <si>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</si>
  <si>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</si>
  <si>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</si>
  <si>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</si>
  <si>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</si>
  <si>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</si>
  <si>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</si>
  <si>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</si>
  <si>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</si>
  <si>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</si>
  <si>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</si>
  <si>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</si>
  <si>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</si>
  <si>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</si>
  <si>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</si>
  <si>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</si>
  <si>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</si>
  <si>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</si>
  <si>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</si>
  <si>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</si>
  <si>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</si>
  <si>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</si>
  <si>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</si>
  <si>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</si>
  <si>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</si>
  <si>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</si>
  <si>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</si>
  <si>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</si>
  <si>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</si>
  <si>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</si>
  <si>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</si>
  <si>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</si>
  <si>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</si>
  <si>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</si>
  <si>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</si>
  <si>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</si>
  <si>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</si>
  <si>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</si>
  <si>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</si>
  <si>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</si>
  <si>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</si>
  <si>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</si>
  <si>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</si>
  <si>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</si>
  <si>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</si>
  <si>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</si>
  <si>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</si>
  <si>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</si>
  <si>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</si>
  <si>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</si>
  <si>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</si>
  <si>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</si>
  <si>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</si>
  <si>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</si>
  <si>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</si>
  <si>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</si>
  <si>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</si>
  <si>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</si>
  <si>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</si>
  <si>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</si>
  <si>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</si>
  <si>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</si>
  <si>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</si>
  <si>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</si>
  <si>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</si>
  <si>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</si>
  <si>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</si>
  <si>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</si>
  <si>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</si>
  <si>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</si>
  <si>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</si>
  <si>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</si>
  <si>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</si>
  <si>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</si>
  <si>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</si>
  <si>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</si>
  <si>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</si>
  <si>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</si>
  <si>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</si>
  <si>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</si>
  <si>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</si>
  <si>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</si>
  <si>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</si>
  <si>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</si>
  <si>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</si>
  <si>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</si>
  <si>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</si>
  <si>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</si>
  <si>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</si>
  <si>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</si>
  <si>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</si>
  <si>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</si>
  <si>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</si>
  <si>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</si>
  <si>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</si>
  <si>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</si>
  <si>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</si>
  <si>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</si>
  <si>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</si>
  <si>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</si>
  <si>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</si>
  <si>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</si>
  <si>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</si>
  <si>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</si>
  <si>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</si>
  <si>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</si>
  <si>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</si>
  <si>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</si>
  <si>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</si>
  <si>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</si>
  <si>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</si>
  <si>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</si>
  <si>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</si>
  <si>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</si>
  <si>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</si>
  <si>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</si>
  <si>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</si>
  <si>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</si>
  <si>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</si>
  <si>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</si>
  <si>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</si>
  <si>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</si>
  <si>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</si>
  <si>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</si>
  <si>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</si>
  <si>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</si>
  <si>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</si>
  <si>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</si>
  <si>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</si>
  <si>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</si>
  <si>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</si>
  <si>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</si>
  <si>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</si>
  <si>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</si>
  <si>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</si>
  <si>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</si>
  <si>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</si>
  <si>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</si>
  <si>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</si>
  <si>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</si>
  <si>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</si>
  <si>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</si>
  <si>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</si>
  <si>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</si>
  <si>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</si>
  <si>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</si>
  <si>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</si>
  <si>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</si>
  <si>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</si>
  <si>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</si>
  <si>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</si>
  <si>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</si>
  <si>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</si>
  <si>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</si>
  <si>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</si>
  <si>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</si>
  <si>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</si>
  <si>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</si>
  <si>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</si>
  <si>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</si>
  <si>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</si>
  <si>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</si>
  <si>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</si>
  <si>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</si>
  <si>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</si>
  <si>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</si>
  <si>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</si>
  <si>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</si>
  <si>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</si>
  <si>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</si>
  <si>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</si>
  <si>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</si>
  <si>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</si>
  <si>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</si>
  <si>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</si>
  <si>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</si>
  <si>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</si>
  <si>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</si>
  <si>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</si>
  <si>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</si>
  <si>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</si>
  <si>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</si>
  <si>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</si>
  <si>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</si>
  <si>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</si>
  <si>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</si>
  <si>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</si>
  <si>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</si>
  <si>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</si>
  <si>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</si>
  <si>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</si>
  <si>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</si>
  <si>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</si>
  <si>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</si>
  <si>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</si>
  <si>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</si>
  <si>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</si>
  <si>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</si>
  <si>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</si>
  <si>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</si>
  <si>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</si>
  <si>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</si>
  <si>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</si>
  <si>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</si>
  <si>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</si>
  <si>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</si>
  <si>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</si>
  <si>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</si>
  <si>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</si>
  <si>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</si>
  <si>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</si>
  <si>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</si>
  <si>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</si>
  <si>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</si>
  <si>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</si>
  <si>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</si>
  <si>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</si>
  <si>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</si>
  <si>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</si>
  <si>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</si>
  <si>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</si>
  <si>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</si>
  <si>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</si>
  <si>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</si>
  <si>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</si>
  <si>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</si>
  <si>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</si>
  <si>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</si>
  <si>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</si>
  <si>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</si>
  <si>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</si>
  <si>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</si>
  <si>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</si>
  <si>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</si>
  <si>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</si>
  <si>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</si>
  <si>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</si>
  <si>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</si>
  <si>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</si>
  <si>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</si>
  <si>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</si>
  <si>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</si>
  <si>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</si>
  <si>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</si>
  <si>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</si>
  <si>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</si>
  <si>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</si>
  <si>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</si>
  <si>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</si>
  <si>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</si>
  <si>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</si>
  <si>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</si>
  <si>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</si>
  <si>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</si>
  <si>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</si>
  <si>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</si>
  <si>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</si>
  <si>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</si>
  <si>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</si>
  <si>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</si>
  <si>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</si>
  <si>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</si>
  <si>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</si>
  <si>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</si>
  <si>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</si>
  <si>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</si>
  <si>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</si>
  <si>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</si>
  <si>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</si>
  <si>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</si>
  <si>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</si>
  <si>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</si>
  <si>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</si>
  <si>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</si>
  <si>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</si>
  <si>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</si>
  <si>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</si>
  <si>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</si>
  <si>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</si>
  <si>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</si>
  <si>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</si>
  <si>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</si>
  <si>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</si>
  <si>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</si>
  <si>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</si>
  <si>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</si>
  <si>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</si>
  <si>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</si>
  <si>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</si>
  <si>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</si>
  <si>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</si>
  <si>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</si>
  <si>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</si>
  <si>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</si>
  <si>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</si>
  <si>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</si>
  <si>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</si>
  <si>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</si>
  <si>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</si>
  <si>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</si>
  <si>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</si>
  <si>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</si>
  <si>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</si>
  <si>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</si>
  <si>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</si>
  <si>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</si>
  <si>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</si>
  <si>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</si>
  <si>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</si>
  <si>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</si>
  <si>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</si>
  <si>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</si>
  <si>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</si>
  <si>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</si>
  <si>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</si>
  <si>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</si>
  <si>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</si>
  <si>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</si>
  <si>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</si>
  <si>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</si>
  <si>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</si>
  <si>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</si>
  <si>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</si>
  <si>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</si>
  <si>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</si>
  <si>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</si>
  <si>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</si>
  <si>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</si>
  <si>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</si>
  <si>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</si>
  <si>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</si>
  <si>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</si>
  <si>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</si>
  <si>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</si>
  <si>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</si>
  <si>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</si>
  <si>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</si>
  <si>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</si>
  <si>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</si>
  <si>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</si>
  <si>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</si>
  <si>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</si>
  <si>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</si>
  <si>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</si>
  <si>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</si>
  <si>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</si>
  <si>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</si>
  <si>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</si>
  <si>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</si>
  <si>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</si>
  <si>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</si>
  <si>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</si>
  <si>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</si>
  <si>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</si>
  <si>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</si>
  <si>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</si>
  <si>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</si>
  <si>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</si>
  <si>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</si>
  <si>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</si>
  <si>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</si>
  <si>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</si>
  <si>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</si>
  <si>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</si>
  <si>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</si>
  <si>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</si>
  <si>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</si>
  <si>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</si>
  <si>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</si>
  <si>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</si>
  <si>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</si>
  <si>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</si>
  <si>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</si>
  <si>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</si>
  <si>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</si>
  <si>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</si>
  <si>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</si>
  <si>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</si>
  <si>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</si>
  <si>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</si>
  <si>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</si>
  <si>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</si>
  <si>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</si>
  <si>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</si>
  <si>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</si>
  <si>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</si>
  <si>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</si>
  <si>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</si>
  <si>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</si>
  <si>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</si>
  <si>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</si>
  <si>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</si>
  <si>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</si>
  <si>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</si>
  <si>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</si>
  <si>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</si>
  <si>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</si>
  <si>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</si>
  <si>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</si>
  <si>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</si>
  <si>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</si>
  <si>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</si>
  <si>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</si>
  <si>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</si>
  <si>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</si>
  <si>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</si>
  <si>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</si>
  <si>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</si>
  <si>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</si>
  <si>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</si>
  <si>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</si>
  <si>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</si>
  <si>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</si>
  <si>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</si>
  <si>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</si>
  <si>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</si>
  <si>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</si>
  <si>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</si>
  <si>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</si>
  <si>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</si>
  <si>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</si>
  <si>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</si>
  <si>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</si>
  <si>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</si>
  <si>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</si>
  <si>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</si>
  <si>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</si>
  <si>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</si>
  <si>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</si>
  <si>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</si>
  <si>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</si>
  <si>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</si>
  <si>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</si>
  <si>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</si>
  <si>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</si>
  <si>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</si>
  <si>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</si>
  <si>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</si>
  <si>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</si>
  <si>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</si>
  <si>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</si>
  <si>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</si>
  <si>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</si>
  <si>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</si>
  <si>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</si>
  <si>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</si>
  <si>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</si>
  <si>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</si>
  <si>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</si>
  <si>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</si>
  <si>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</si>
  <si>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</si>
  <si>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</si>
  <si>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</si>
  <si>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</si>
  <si>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</si>
  <si>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</si>
  <si>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</si>
  <si>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</si>
  <si>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</si>
  <si>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</si>
  <si>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</si>
  <si>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</si>
  <si>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</si>
  <si>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</si>
  <si>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</si>
  <si>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</si>
  <si>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</si>
  <si>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</si>
  <si>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</si>
  <si>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</si>
  <si>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</si>
  <si>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</si>
  <si>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</si>
  <si>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</si>
  <si>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</si>
  <si>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</si>
  <si>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</si>
  <si>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</si>
  <si>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</si>
  <si>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</si>
  <si>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</si>
  <si>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</si>
  <si>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</si>
  <si>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</si>
  <si>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</si>
  <si>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</si>
  <si>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</si>
  <si>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</si>
  <si>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</si>
  <si>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</si>
  <si>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</si>
  <si>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</si>
  <si>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</si>
  <si>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</si>
  <si>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</si>
  <si>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</si>
  <si>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</si>
  <si>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</si>
  <si>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</si>
  <si>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</si>
  <si>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</si>
  <si>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</si>
  <si>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</si>
  <si>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</si>
  <si>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</si>
  <si>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</si>
  <si>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</si>
  <si>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</si>
  <si>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</si>
  <si>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</si>
  <si>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</si>
  <si>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</si>
  <si>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</si>
  <si>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</si>
  <si>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</si>
  <si>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</si>
  <si>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</si>
  <si>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</si>
  <si>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</si>
  <si>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</si>
  <si>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</si>
  <si>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</si>
  <si>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</si>
  <si>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</si>
  <si>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</si>
  <si>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</si>
  <si>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</si>
  <si>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</si>
  <si>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</si>
  <si>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</si>
  <si>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</si>
  <si>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</si>
  <si>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</si>
  <si>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</si>
  <si>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</si>
  <si>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</si>
  <si>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</si>
  <si>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</si>
  <si>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</si>
  <si>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</si>
  <si>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</si>
  <si>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</si>
  <si>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</si>
  <si>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</si>
  <si>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</si>
  <si>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</si>
  <si>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</si>
  <si>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</si>
  <si>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</si>
  <si>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</si>
  <si>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</si>
  <si>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</si>
  <si>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</si>
  <si>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</si>
  <si>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</si>
  <si>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</si>
  <si>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</si>
  <si>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</si>
  <si>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</si>
  <si>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</si>
  <si>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</si>
  <si>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</si>
  <si>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</si>
  <si>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</si>
  <si>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</si>
  <si>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</si>
  <si>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</si>
  <si>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</si>
  <si>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</si>
  <si>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</si>
  <si>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</si>
  <si>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</si>
  <si>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</si>
  <si>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</si>
  <si>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</si>
  <si>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</si>
  <si>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</si>
  <si>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</si>
  <si>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</si>
  <si>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</si>
  <si>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</si>
  <si>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</si>
  <si>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</si>
  <si>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</si>
  <si>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</si>
  <si>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</si>
  <si>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</si>
  <si>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</si>
  <si>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</si>
  <si>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</si>
  <si>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</si>
  <si>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</si>
  <si>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</si>
  <si>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</si>
  <si>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</si>
  <si>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</si>
  <si>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</si>
  <si>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</si>
  <si>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</si>
  <si>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</si>
  <si>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</si>
  <si>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</si>
  <si>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</si>
  <si>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</si>
  <si>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</si>
  <si>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</si>
  <si>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</si>
  <si>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</si>
  <si>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</si>
  <si>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</si>
  <si>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</si>
  <si>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</si>
  <si>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</si>
  <si>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</si>
  <si>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</si>
  <si>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</si>
  <si>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</si>
  <si>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</si>
  <si>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</si>
  <si>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</si>
  <si>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</si>
  <si>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</si>
  <si>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</si>
  <si>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</si>
  <si>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</si>
  <si>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</si>
  <si>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</si>
  <si>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</si>
  <si>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</si>
  <si>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</si>
  <si>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</si>
  <si>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</si>
  <si>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</si>
  <si>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</si>
  <si>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</si>
  <si>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</si>
  <si>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</si>
  <si>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</si>
  <si>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</si>
  <si>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</si>
  <si>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</si>
  <si>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</si>
  <si>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</si>
  <si>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</si>
  <si>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</si>
  <si>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</si>
  <si>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</si>
  <si>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</si>
  <si>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</si>
  <si>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</si>
  <si>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</si>
  <si>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</si>
  <si>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</si>
  <si>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</si>
  <si>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</si>
  <si>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</si>
  <si>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</si>
  <si>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</si>
  <si>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</si>
  <si>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</si>
  <si>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</si>
  <si>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</si>
  <si>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</si>
  <si>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</si>
  <si>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</si>
  <si>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</si>
  <si>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</si>
  <si>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</si>
  <si>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</si>
  <si>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</si>
  <si>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</si>
  <si>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</si>
  <si>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</si>
  <si>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</si>
  <si>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</si>
  <si>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</si>
  <si>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</si>
  <si>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</si>
  <si>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</si>
  <si>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</si>
  <si>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</si>
  <si>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</si>
  <si>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</si>
  <si>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</si>
  <si>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</si>
  <si>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</si>
  <si>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</si>
  <si>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</si>
  <si>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</si>
  <si>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</si>
  <si>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</si>
  <si>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</si>
  <si>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</si>
  <si>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</si>
  <si>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</si>
  <si>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</si>
  <si>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</si>
  <si>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</si>
  <si>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</si>
  <si>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</si>
  <si>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</si>
  <si>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</si>
  <si>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</si>
  <si>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</si>
  <si>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</si>
  <si>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</si>
  <si>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</si>
  <si>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</si>
  <si>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</si>
  <si>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</si>
  <si>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</si>
  <si>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</si>
  <si>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</si>
  <si>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</si>
  <si>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</si>
  <si>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</si>
  <si>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</si>
  <si>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</si>
  <si>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</si>
  <si>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</si>
  <si>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</si>
  <si>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</si>
  <si>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</si>
  <si>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</si>
  <si>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</si>
  <si>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</si>
  <si>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</si>
  <si>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</si>
  <si>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</si>
  <si>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</si>
  <si>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</si>
  <si>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</si>
  <si>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</si>
  <si>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</si>
  <si>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</si>
  <si>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</si>
  <si>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</si>
  <si>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</si>
  <si>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</si>
  <si>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</si>
  <si>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</si>
  <si>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</si>
  <si>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</si>
  <si>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</si>
  <si>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</si>
  <si>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</si>
  <si>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</si>
  <si>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</si>
  <si>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</si>
  <si>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</si>
  <si>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</si>
  <si>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</si>
  <si>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</si>
  <si>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</si>
  <si>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</si>
  <si>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</si>
  <si>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</si>
  <si>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</si>
  <si>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</si>
  <si>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</si>
  <si>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</si>
  <si>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</si>
  <si>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</si>
  <si>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</si>
  <si>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</si>
  <si>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</si>
  <si>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</si>
  <si>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</si>
  <si>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</si>
  <si>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</si>
  <si>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</si>
  <si>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</si>
  <si>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</si>
  <si>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</si>
  <si>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</si>
  <si>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</si>
  <si>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</si>
  <si>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</si>
  <si>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</si>
  <si>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</si>
  <si>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</si>
  <si>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</si>
  <si>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</si>
  <si>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</si>
  <si>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</si>
  <si>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</si>
  <si>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</si>
  <si>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</si>
  <si>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</si>
  <si>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</si>
  <si>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</si>
  <si>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</si>
  <si>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</si>
  <si>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</si>
  <si>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</si>
  <si>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</si>
  <si>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</si>
  <si>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</si>
  <si>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</si>
  <si>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</si>
  <si>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</si>
  <si>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</si>
  <si>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</si>
  <si>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</si>
  <si>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</si>
  <si>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</si>
  <si>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</si>
  <si>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</si>
  <si>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</si>
  <si>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</si>
  <si>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</si>
  <si>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</si>
  <si>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</si>
  <si>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</si>
  <si>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</si>
  <si>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</si>
  <si>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</si>
  <si>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</si>
  <si>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</si>
  <si>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</si>
  <si>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</si>
  <si>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</si>
  <si>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</si>
  <si>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</si>
  <si>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</si>
  <si>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</si>
  <si>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</si>
  <si>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</si>
  <si>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</si>
  <si>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</si>
  <si>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</si>
  <si>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</si>
  <si>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</si>
  <si>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</si>
  <si>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</si>
  <si>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</si>
  <si>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</si>
  <si>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</si>
  <si>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</si>
  <si>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</si>
  <si>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</si>
  <si>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</si>
  <si>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</si>
  <si>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</si>
  <si>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</si>
  <si>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</si>
  <si>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</si>
  <si>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</si>
  <si>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</si>
  <si>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</si>
  <si>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</si>
  <si>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</si>
  <si>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</si>
  <si>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</si>
  <si>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</si>
  <si>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</si>
  <si>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</si>
  <si>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</si>
  <si>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</si>
  <si>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</si>
  <si>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</si>
  <si>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</si>
  <si>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</si>
  <si>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</si>
  <si>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</si>
  <si>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</si>
  <si>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</si>
  <si>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</si>
  <si>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</si>
  <si>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</si>
  <si>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</si>
  <si>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</si>
  <si>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</si>
  <si>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</si>
  <si>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</si>
  <si>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</si>
  <si>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</si>
  <si>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</si>
  <si>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</si>
  <si>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</si>
  <si>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</si>
  <si>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</si>
  <si>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</si>
  <si>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</si>
  <si>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</si>
  <si>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</si>
  <si>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</si>
  <si>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</si>
  <si>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</si>
  <si>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</si>
  <si>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</si>
  <si>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</si>
  <si>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</si>
  <si>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</si>
  <si>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</si>
  <si>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</si>
  <si>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</si>
  <si>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</si>
  <si>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</si>
  <si>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</si>
  <si>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</si>
  <si>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</si>
  <si>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</si>
  <si>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</si>
  <si>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</si>
  <si>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</si>
  <si>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</si>
  <si>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</si>
  <si>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</si>
  <si>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</si>
  <si>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</si>
  <si>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</si>
  <si>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</si>
  <si>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</si>
  <si>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</si>
  <si>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</si>
  <si>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</si>
  <si>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</si>
  <si>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</si>
  <si>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</si>
  <si>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</si>
  <si>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</si>
  <si>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</si>
  <si>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</si>
  <si>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</si>
  <si>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</si>
  <si>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</si>
  <si>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</si>
  <si>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</si>
  <si>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</si>
  <si>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</si>
  <si>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</si>
  <si>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</si>
  <si>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</si>
  <si>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</si>
  <si>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</si>
  <si>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</si>
  <si>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</si>
  <si>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</si>
  <si>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</si>
  <si>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</si>
  <si>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</si>
  <si>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</si>
  <si>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</si>
  <si>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</si>
  <si>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</si>
  <si>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</si>
  <si>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</si>
  <si>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</si>
  <si>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</si>
  <si>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</si>
  <si>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</si>
  <si>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</si>
  <si>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</si>
  <si>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</si>
  <si>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</si>
  <si>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</si>
  <si>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</si>
  <si>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</si>
  <si>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</si>
  <si>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</si>
  <si>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</si>
  <si>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</si>
  <si>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</si>
  <si>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</si>
  <si>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</si>
  <si>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</si>
  <si>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</si>
  <si>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</si>
  <si>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</si>
  <si>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</si>
  <si>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</si>
  <si>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</si>
  <si>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</si>
  <si>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</si>
  <si>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</si>
  <si>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</si>
  <si>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</si>
  <si>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</si>
  <si>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</si>
  <si>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</si>
  <si>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</si>
  <si>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</si>
  <si>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</si>
  <si>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</si>
  <si>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</si>
  <si>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</si>
  <si>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</si>
  <si>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</si>
  <si>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</si>
  <si>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</si>
  <si>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</si>
  <si>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</si>
  <si>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</si>
  <si>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</si>
  <si>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</si>
  <si>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</si>
  <si>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</si>
  <si>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</si>
  <si>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</si>
  <si>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</si>
  <si>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</si>
  <si>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</si>
  <si>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</si>
  <si>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</si>
  <si>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</si>
  <si>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</si>
  <si>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</si>
  <si>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</si>
  <si>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</si>
  <si>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</si>
  <si>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</si>
  <si>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</si>
  <si>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</si>
  <si>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</si>
  <si>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</si>
  <si>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</si>
  <si>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</si>
  <si>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</si>
  <si>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</si>
  <si>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</si>
  <si>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</si>
  <si>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</si>
  <si>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</si>
  <si>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</si>
  <si>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</si>
  <si>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</si>
  <si>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</si>
  <si>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</si>
  <si>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</si>
  <si>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</si>
  <si>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</si>
  <si>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</si>
  <si>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</si>
  <si>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</si>
  <si>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</si>
  <si>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</si>
  <si>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</si>
  <si>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</si>
  <si>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</si>
  <si>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</si>
  <si>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</si>
  <si>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</si>
  <si>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</si>
  <si>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</si>
  <si>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</si>
  <si>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</si>
  <si>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</si>
  <si>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</si>
  <si>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</si>
  <si>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</si>
  <si>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</si>
  <si>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</si>
  <si>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</si>
  <si>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</si>
  <si>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</si>
  <si>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</si>
  <si>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</si>
  <si>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</si>
  <si>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</si>
  <si>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</si>
  <si>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</si>
  <si>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</si>
  <si>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</si>
  <si>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</si>
  <si>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</si>
  <si>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</si>
  <si>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</si>
  <si>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</si>
  <si>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</si>
  <si>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</si>
  <si>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</si>
  <si>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</si>
  <si>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</si>
  <si>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</si>
  <si>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</si>
  <si>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</si>
  <si>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</si>
  <si>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</si>
  <si>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</si>
  <si>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</si>
  <si>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</si>
  <si>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</si>
  <si>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</si>
  <si>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</si>
  <si>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</si>
  <si>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</si>
  <si>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</si>
  <si>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</si>
  <si>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</si>
  <si>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</si>
  <si>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</si>
  <si>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</si>
  <si>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</si>
  <si>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</si>
  <si>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</si>
  <si>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</si>
  <si>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</si>
  <si>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</si>
  <si>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</si>
  <si>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</si>
  <si>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</si>
  <si>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</si>
  <si>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</si>
  <si>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</si>
  <si>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</si>
  <si>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</si>
  <si>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</si>
  <si>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</si>
  <si>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</si>
  <si>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</si>
  <si>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</si>
  <si>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</si>
  <si>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</si>
  <si>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</si>
  <si>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</si>
  <si>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</si>
  <si>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</si>
  <si>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</si>
  <si>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</si>
  <si>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</si>
  <si>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</si>
  <si>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</si>
  <si>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</si>
  <si>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</si>
  <si>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</si>
  <si>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</si>
  <si>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</si>
  <si>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</si>
  <si>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</si>
  <si>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</si>
  <si>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</si>
  <si>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</si>
  <si>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</si>
  <si>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</si>
  <si>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</si>
  <si>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</si>
  <si>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</si>
  <si>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</si>
  <si>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</si>
  <si>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</si>
  <si>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</si>
  <si>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</si>
  <si>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</si>
  <si>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</si>
  <si>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</si>
  <si>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</si>
  <si>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</si>
  <si>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</si>
  <si>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</si>
  <si>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</si>
  <si>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</si>
  <si>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</si>
  <si>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</si>
  <si>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</si>
  <si>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</si>
  <si>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</si>
  <si>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</si>
  <si>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</si>
  <si>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</si>
  <si>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</si>
  <si>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</si>
  <si>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</si>
  <si>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</si>
  <si>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</si>
  <si>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</si>
  <si>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</si>
  <si>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</si>
  <si>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</si>
  <si>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</si>
  <si>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</si>
  <si>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</si>
  <si>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</si>
  <si>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</si>
  <si>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</si>
  <si>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</si>
  <si>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</si>
  <si>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</si>
  <si>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</si>
  <si>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</si>
  <si>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</si>
  <si>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</si>
  <si>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</si>
  <si>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</si>
  <si>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</si>
  <si>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</si>
  <si>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</si>
  <si>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</si>
  <si>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</si>
  <si>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</si>
  <si>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</si>
  <si>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</si>
  <si>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</si>
  <si>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</si>
  <si>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</si>
  <si>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</si>
  <si>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</si>
  <si>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</si>
  <si>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</si>
  <si>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</si>
  <si>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</si>
  <si>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</si>
  <si>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</si>
  <si>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</si>
  <si>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</si>
  <si>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</si>
  <si>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</si>
  <si>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</si>
  <si>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</si>
  <si>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</si>
  <si>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</si>
  <si>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</si>
  <si>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</si>
  <si>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</si>
  <si>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</si>
  <si>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</si>
  <si>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</si>
  <si>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</si>
  <si>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</si>
  <si>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</si>
  <si>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</si>
  <si>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</si>
  <si>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</si>
  <si>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</si>
  <si>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</si>
  <si>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</si>
  <si>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</si>
  <si>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</si>
  <si>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</si>
  <si>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</si>
  <si>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</si>
  <si>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</si>
  <si>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</si>
  <si>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</si>
  <si>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</si>
  <si>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</si>
  <si>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</si>
  <si>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</si>
  <si>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</si>
  <si>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</si>
  <si>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</si>
  <si>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</si>
  <si>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</si>
  <si>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</si>
  <si>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</si>
  <si>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</si>
  <si>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</si>
  <si>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</si>
  <si>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</si>
  <si>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</si>
  <si>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</si>
  <si>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</si>
  <si>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</si>
  <si>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</si>
  <si>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</si>
  <si>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</si>
  <si>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</si>
  <si>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</si>
  <si>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</si>
  <si>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</si>
  <si>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</si>
  <si>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</si>
  <si>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</si>
  <si>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</si>
  <si>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</si>
  <si>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</si>
  <si>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</si>
  <si>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</si>
  <si>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</si>
  <si>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</si>
  <si>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</si>
  <si>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</si>
  <si>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</si>
  <si>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</si>
  <si>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</si>
  <si>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</si>
  <si>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</si>
  <si>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</si>
  <si>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</si>
  <si>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</si>
  <si>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</si>
  <si>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</si>
  <si>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</si>
  <si>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</si>
  <si>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</si>
  <si>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</si>
  <si>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</si>
  <si>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</si>
  <si>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</si>
  <si>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</si>
  <si>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</si>
  <si>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</si>
  <si>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</si>
  <si>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</si>
  <si>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</si>
  <si>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</si>
  <si>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</si>
  <si>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</si>
  <si>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</si>
  <si>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</si>
  <si>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</si>
  <si>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</si>
  <si>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</si>
  <si>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</si>
  <si>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</si>
  <si>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</si>
  <si>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</si>
  <si>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</si>
  <si>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</si>
  <si>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</si>
  <si>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</si>
  <si>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</si>
  <si>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</si>
  <si>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</si>
  <si>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</si>
  <si>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</si>
  <si>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</si>
  <si>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</si>
  <si>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</si>
  <si>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</si>
  <si>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</si>
  <si>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</si>
  <si>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</si>
  <si>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</si>
  <si>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</si>
  <si>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</si>
  <si>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</si>
  <si>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</si>
  <si>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</si>
  <si>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</si>
  <si>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</si>
  <si>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</si>
  <si>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</si>
  <si>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</si>
  <si>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</si>
  <si>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</si>
  <si>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</si>
  <si>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</si>
  <si>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</si>
  <si>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</si>
  <si>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</si>
  <si>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</si>
  <si>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</si>
  <si>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</si>
  <si>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</si>
  <si>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</si>
  <si>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</si>
  <si>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</si>
  <si>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</si>
  <si>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</si>
  <si>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</si>
  <si>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</si>
  <si>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</si>
  <si>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</si>
  <si>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</si>
  <si>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</si>
  <si>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</si>
  <si>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</si>
  <si>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</si>
  <si>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</si>
  <si>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</si>
  <si>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</si>
  <si>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</si>
  <si>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</si>
  <si>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</si>
  <si>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</si>
  <si>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</si>
  <si>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</si>
  <si>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</si>
  <si>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</si>
  <si>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</si>
  <si>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</si>
  <si>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</si>
  <si>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</si>
  <si>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</si>
  <si>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</si>
  <si>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</si>
  <si>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</si>
  <si>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</si>
  <si>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</si>
  <si>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</si>
  <si>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</si>
  <si>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</si>
  <si>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</si>
  <si>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</si>
  <si>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</si>
  <si>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</si>
  <si>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</si>
  <si>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</si>
  <si>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</si>
  <si>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</si>
  <si>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</si>
  <si>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</si>
  <si>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</si>
  <si>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</si>
  <si>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</si>
  <si>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</si>
  <si>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</si>
  <si>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</si>
  <si>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</si>
  <si>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</si>
  <si>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</si>
  <si>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</si>
  <si>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</si>
  <si>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</si>
  <si>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</si>
  <si>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</si>
  <si>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</si>
  <si>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</si>
  <si>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</si>
  <si>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</si>
  <si>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</si>
  <si>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</si>
  <si>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</si>
  <si>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</si>
  <si>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</si>
  <si>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</si>
  <si>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</si>
  <si>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</si>
  <si>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</si>
  <si>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</si>
  <si>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</si>
  <si>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</si>
  <si>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</si>
  <si>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</si>
  <si>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</si>
  <si>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</si>
  <si>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</si>
  <si>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</si>
  <si>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</si>
  <si>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</si>
  <si>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</si>
  <si>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</si>
  <si>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</si>
  <si>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</si>
  <si>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</si>
  <si>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</si>
  <si>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</si>
  <si>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</si>
  <si>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</si>
  <si>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</si>
  <si>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</si>
  <si>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</si>
  <si>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</si>
  <si>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</si>
  <si>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</si>
  <si>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</si>
  <si>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</si>
  <si>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</si>
  <si>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</si>
  <si>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</si>
  <si>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</si>
  <si>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</si>
  <si>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</si>
  <si>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</si>
  <si>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</si>
  <si>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</si>
  <si>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</si>
  <si>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</si>
  <si>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</si>
  <si>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</si>
  <si>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</si>
  <si>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</si>
  <si>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</si>
  <si>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</si>
  <si>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</si>
  <si>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</si>
  <si>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</si>
  <si>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</si>
  <si>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</si>
  <si>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</si>
  <si>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</si>
  <si>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</si>
  <si>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</si>
  <si>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</si>
  <si>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</si>
  <si>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</si>
  <si>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</si>
  <si>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</si>
  <si>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</si>
  <si>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</si>
  <si>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</si>
  <si>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</si>
  <si>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</si>
  <si>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</si>
  <si>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</si>
  <si>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</si>
  <si>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</si>
  <si>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</si>
  <si>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</si>
  <si>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</si>
  <si>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</si>
  <si>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</si>
  <si>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</si>
  <si>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</si>
  <si>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</si>
  <si>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</si>
  <si>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</si>
  <si>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</si>
  <si>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</si>
  <si>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</si>
  <si>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</si>
  <si>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</si>
  <si>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</si>
  <si>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</si>
  <si>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</si>
  <si>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</si>
  <si>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</si>
  <si>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</si>
  <si>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</si>
  <si>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</si>
  <si>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</si>
  <si>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</si>
  <si>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</si>
  <si>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</si>
  <si>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</si>
  <si>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</si>
  <si>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</si>
  <si>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</si>
  <si>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</si>
  <si>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</si>
  <si>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</si>
  <si>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</si>
  <si>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</si>
  <si>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</si>
  <si>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</si>
  <si>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</si>
  <si>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</si>
  <si>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</si>
  <si>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</si>
  <si>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</si>
  <si>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</si>
  <si>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</si>
  <si>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</si>
  <si>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</si>
  <si>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</si>
  <si>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</si>
  <si>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</si>
  <si>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</si>
  <si>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</si>
  <si>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</si>
  <si>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</si>
  <si>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</si>
  <si>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</si>
  <si>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</si>
  <si>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</si>
  <si>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</si>
  <si>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</si>
  <si>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</si>
  <si>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</si>
  <si>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</si>
  <si>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</si>
  <si>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</si>
  <si>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</si>
  <si>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</si>
  <si>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</si>
  <si>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</si>
  <si>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</si>
  <si>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</si>
  <si>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</si>
  <si>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</si>
  <si>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</si>
  <si>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</si>
  <si>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</si>
  <si>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</si>
  <si>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</si>
  <si>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</si>
  <si>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</si>
  <si>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</si>
  <si>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</si>
  <si>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</si>
  <si>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</si>
  <si>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</si>
  <si>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</si>
  <si>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</si>
  <si>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</si>
  <si>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</si>
  <si>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</si>
  <si>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</si>
  <si>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</si>
  <si>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</si>
  <si>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</si>
  <si>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</si>
  <si>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</si>
  <si>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</si>
  <si>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</si>
  <si>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</si>
  <si>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</si>
  <si>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</si>
  <si>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</si>
  <si>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</si>
  <si>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</si>
  <si>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</si>
  <si>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</si>
  <si>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</si>
  <si>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</si>
  <si>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</si>
  <si>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</si>
  <si>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</si>
  <si>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</si>
  <si>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</si>
  <si>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</si>
  <si>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</si>
  <si>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</si>
  <si>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</si>
  <si>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</si>
  <si>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</si>
  <si>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</si>
  <si>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</si>
  <si>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</si>
  <si>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</si>
  <si>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</si>
  <si>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</si>
  <si>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</si>
  <si>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</si>
  <si>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</si>
  <si>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</si>
  <si>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</si>
  <si>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</si>
  <si>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</si>
  <si>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</si>
  <si>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</si>
  <si>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</si>
  <si>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</si>
  <si>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</si>
  <si>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</si>
  <si>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</si>
  <si>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</si>
  <si>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</si>
  <si>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</si>
  <si>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</si>
  <si>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</si>
  <si>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</si>
  <si>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</si>
  <si>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</si>
  <si>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</si>
  <si>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</si>
  <si>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</si>
  <si>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</si>
  <si>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</si>
  <si>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</si>
  <si>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</si>
  <si>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</si>
  <si>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</si>
  <si>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</si>
  <si>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</si>
  <si>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</si>
  <si>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</si>
  <si>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</si>
  <si>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</si>
  <si>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</si>
  <si>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</si>
  <si>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</si>
  <si>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</si>
  <si>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</si>
  <si>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</si>
  <si>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</si>
  <si>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</si>
  <si>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</si>
  <si>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</si>
  <si>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</si>
  <si>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</si>
  <si>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</si>
  <si>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</si>
  <si>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</si>
  <si>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</si>
  <si>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</si>
  <si>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</si>
  <si>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</si>
  <si>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</si>
  <si>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</si>
  <si>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</si>
  <si>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</si>
  <si>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</si>
  <si>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</si>
  <si>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</si>
  <si>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</si>
  <si>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</si>
  <si>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</si>
  <si>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</si>
  <si>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</si>
  <si>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</si>
  <si>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</si>
  <si>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</si>
  <si>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</si>
  <si>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</si>
  <si>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</si>
  <si>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</si>
  <si>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</si>
  <si>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</si>
  <si>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</si>
  <si>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</si>
  <si>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</si>
  <si>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</si>
  <si>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</si>
  <si>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</si>
  <si>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</si>
  <si>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</si>
  <si>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</si>
  <si>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</si>
  <si>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</si>
  <si>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</si>
  <si>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</si>
  <si>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</si>
  <si>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</si>
  <si>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</si>
  <si>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</si>
  <si>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</si>
  <si>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</si>
  <si>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</si>
  <si>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</si>
  <si>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</si>
  <si>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</si>
  <si>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</si>
  <si>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</si>
  <si>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</si>
  <si>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</si>
  <si>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</si>
  <si>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</si>
  <si>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</si>
  <si>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</si>
  <si>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</si>
  <si>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</si>
  <si>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</si>
  <si>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</si>
  <si>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</si>
  <si>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</si>
  <si>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</si>
  <si>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</si>
  <si>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</si>
  <si>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</si>
  <si>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</si>
  <si>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</si>
  <si>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</si>
  <si>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</si>
  <si>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</si>
  <si>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</si>
  <si>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</si>
  <si>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</si>
  <si>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</si>
  <si>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</si>
  <si>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</si>
  <si>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</si>
  <si>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</si>
  <si>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</si>
  <si>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</si>
  <si>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</si>
  <si>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</si>
  <si>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</si>
  <si>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</si>
  <si>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</si>
  <si>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</si>
  <si>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</si>
  <si>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</si>
  <si>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</si>
  <si>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</si>
  <si>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</si>
  <si>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</si>
  <si>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</si>
  <si>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</si>
  <si>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</si>
  <si>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</si>
  <si>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</si>
  <si>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</si>
  <si>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</si>
  <si>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</si>
  <si>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</si>
  <si>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</si>
  <si>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</si>
  <si>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</si>
  <si>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</si>
  <si>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</si>
  <si>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</si>
  <si>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</si>
  <si>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</si>
  <si>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</si>
  <si>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</si>
  <si>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</si>
  <si>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</si>
  <si>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</si>
  <si>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</si>
  <si>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</si>
  <si>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</si>
  <si>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</si>
  <si>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</si>
  <si>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</si>
  <si>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</si>
  <si>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</si>
  <si>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</si>
  <si>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</si>
  <si>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</si>
  <si>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</si>
  <si>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</si>
  <si>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</si>
  <si>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</si>
  <si>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</si>
  <si>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</si>
  <si>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</si>
  <si>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</si>
  <si>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</si>
  <si>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</si>
  <si>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</si>
  <si>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</si>
  <si>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</si>
  <si>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</si>
  <si>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</si>
  <si>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</si>
  <si>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</si>
  <si>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</si>
  <si>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</si>
  <si>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</si>
  <si>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</si>
  <si>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</si>
  <si>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</si>
  <si>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</si>
  <si>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</si>
  <si>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</si>
  <si>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</si>
  <si>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</si>
  <si>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</si>
  <si>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</si>
  <si>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</si>
  <si>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</si>
  <si>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</si>
  <si>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</si>
  <si>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</si>
  <si>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</si>
  <si>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</si>
  <si>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</si>
  <si>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</si>
  <si>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</si>
  <si>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</si>
  <si>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</si>
  <si>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</si>
  <si>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</si>
  <si>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</si>
  <si>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</si>
  <si>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</si>
  <si>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</si>
  <si>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</si>
  <si>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</si>
  <si>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</si>
  <si>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</si>
  <si>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</si>
  <si>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</si>
  <si>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</si>
  <si>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</si>
  <si>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</si>
  <si>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</si>
  <si>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</si>
  <si>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</si>
  <si>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</si>
  <si>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</si>
  <si>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</si>
  <si>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</si>
  <si>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</si>
  <si>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</si>
  <si>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</si>
  <si>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</si>
  <si>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</si>
  <si>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</si>
  <si>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</si>
  <si>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</si>
  <si>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</si>
  <si>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</si>
  <si>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</si>
  <si>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</si>
  <si>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</si>
  <si>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</si>
  <si>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</si>
  <si>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</si>
  <si>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</si>
  <si>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</si>
  <si>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</si>
  <si>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</si>
  <si>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</si>
  <si>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</si>
  <si>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</si>
  <si>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</si>
  <si>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</si>
  <si>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</si>
  <si>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</si>
  <si>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</si>
  <si>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</si>
  <si>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</si>
  <si>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</si>
  <si>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</si>
  <si>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</si>
  <si>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</si>
  <si>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</si>
  <si>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</si>
  <si>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</si>
  <si>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</si>
  <si>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</si>
  <si>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</si>
  <si>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</si>
  <si>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</si>
  <si>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</si>
  <si>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</si>
  <si>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</si>
  <si>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</si>
  <si>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</si>
  <si>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</si>
  <si>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</si>
  <si>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</si>
  <si>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</si>
  <si>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</si>
  <si>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</si>
  <si>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</si>
  <si>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</si>
  <si>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</si>
  <si>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</si>
  <si>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</si>
  <si>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</si>
  <si>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</si>
  <si>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</si>
  <si>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</si>
  <si>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</si>
  <si>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</si>
  <si>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</si>
  <si>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</si>
  <si>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</si>
  <si>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</si>
  <si>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</si>
  <si>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</si>
  <si>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</si>
  <si>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</si>
  <si>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</si>
  <si>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</si>
  <si>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</si>
  <si>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</si>
  <si>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</si>
  <si>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</si>
  <si>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</si>
  <si>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</si>
  <si>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</si>
  <si>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</si>
  <si>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</si>
  <si>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</si>
  <si>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</si>
  <si>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</si>
  <si>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</si>
  <si>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</si>
  <si>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</si>
  <si>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</si>
  <si>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</si>
  <si>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</si>
  <si>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</si>
  <si>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</si>
  <si>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</si>
  <si>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</si>
  <si>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</si>
  <si>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</si>
  <si>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</si>
  <si>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</si>
  <si>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</si>
  <si>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</si>
  <si>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</si>
  <si>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</si>
  <si>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</si>
  <si>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</si>
  <si>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</si>
  <si>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</si>
  <si>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</si>
  <si>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</si>
  <si>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</si>
  <si>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</si>
  <si>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</si>
  <si>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</si>
  <si>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</si>
  <si>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</si>
  <si>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</si>
  <si>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</si>
  <si>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</si>
  <si>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</si>
  <si>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</si>
  <si>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</si>
  <si>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</si>
  <si>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</si>
  <si>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</si>
  <si>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</si>
  <si>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</si>
  <si>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</si>
  <si>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</si>
  <si>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</si>
  <si>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</si>
  <si>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</si>
  <si>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</si>
  <si>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</si>
  <si>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</si>
  <si>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</si>
  <si>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</si>
  <si>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</si>
  <si>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</si>
  <si>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</si>
  <si>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</si>
  <si>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</si>
  <si>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</si>
  <si>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</si>
  <si>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</si>
  <si>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</si>
  <si>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</si>
  <si>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</si>
  <si>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</si>
  <si>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</si>
  <si>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</si>
  <si>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</si>
  <si>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</si>
  <si>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</si>
  <si>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</si>
  <si>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</si>
  <si>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</si>
  <si>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</si>
  <si>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</si>
  <si>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</si>
  <si>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</si>
  <si>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</si>
  <si>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</si>
  <si>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</si>
  <si>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</si>
  <si>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</si>
  <si>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</si>
  <si>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</si>
  <si>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</si>
  <si>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</si>
  <si>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</si>
  <si>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</si>
  <si>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</si>
  <si>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</si>
  <si>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</si>
  <si>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</si>
  <si>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</si>
  <si>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</si>
  <si>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</si>
  <si>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</si>
  <si>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</si>
  <si>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</si>
  <si>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</si>
  <si>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</si>
  <si>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</si>
  <si>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</si>
  <si>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</si>
  <si>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</si>
  <si>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</si>
  <si>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</si>
  <si>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</si>
  <si>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</si>
  <si>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</si>
  <si>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</si>
  <si>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</si>
  <si>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</si>
  <si>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</si>
  <si>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</si>
  <si>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</si>
  <si>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</si>
  <si>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</si>
  <si>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</si>
  <si>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</si>
  <si>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</si>
  <si>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</si>
  <si>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</si>
  <si>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</si>
  <si>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</si>
  <si>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</si>
  <si>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</si>
  <si>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</si>
  <si>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</si>
  <si>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</si>
  <si>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</si>
  <si>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</si>
  <si>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</si>
  <si>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</si>
  <si>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</si>
  <si>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</si>
  <si>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</si>
  <si>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</si>
  <si>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</si>
  <si>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</si>
  <si>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</si>
  <si>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</si>
  <si>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</si>
  <si>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</si>
  <si>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</si>
  <si>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</si>
  <si>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</si>
  <si>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</si>
  <si>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</si>
  <si>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</si>
  <si>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</si>
  <si>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</si>
  <si>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</si>
  <si>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</si>
  <si>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</si>
  <si>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</si>
  <si>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</si>
  <si>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</si>
  <si>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</si>
  <si>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</si>
  <si>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</si>
  <si>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</si>
  <si>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</si>
  <si>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</si>
  <si>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</si>
  <si>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</si>
  <si>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</si>
  <si>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</si>
  <si>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</si>
  <si>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</si>
  <si>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</si>
  <si>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</si>
  <si>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</si>
  <si>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</si>
  <si>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</si>
  <si>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</si>
  <si>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</si>
  <si>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</si>
  <si>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</si>
  <si>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</si>
  <si>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</si>
  <si>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</si>
  <si>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</si>
  <si>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</si>
  <si>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</si>
  <si>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</si>
  <si>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</si>
  <si>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</si>
  <si>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</si>
  <si>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</si>
  <si>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</si>
  <si>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</si>
  <si>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</si>
  <si>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</si>
  <si>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</si>
  <si>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</si>
  <si>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</si>
  <si>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</si>
  <si>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</si>
  <si>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</si>
  <si>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</si>
  <si>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</si>
  <si>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</si>
  <si>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</si>
  <si>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</si>
  <si>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</si>
  <si>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</si>
  <si>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</si>
  <si>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</si>
  <si>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</si>
  <si>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</si>
  <si>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</si>
  <si>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</si>
  <si>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</si>
  <si>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</si>
  <si>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</si>
  <si>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</si>
  <si>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</si>
  <si>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</si>
  <si>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</si>
  <si>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</si>
  <si>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</si>
  <si>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</si>
  <si>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</si>
  <si>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</si>
  <si>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</si>
  <si>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</si>
  <si>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</si>
  <si>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</si>
  <si>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</si>
  <si>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</si>
  <si>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</si>
  <si>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</si>
  <si>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</si>
  <si>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</si>
  <si>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</si>
  <si>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</si>
  <si>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</si>
  <si>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</si>
  <si>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</si>
  <si>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</si>
  <si>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</si>
  <si>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</si>
  <si>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</si>
  <si>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</si>
  <si>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</si>
  <si>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</si>
  <si>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</si>
  <si>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</si>
  <si>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</si>
  <si>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</si>
  <si>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</si>
  <si>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</si>
  <si>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</si>
  <si>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</si>
  <si>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</si>
  <si>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</si>
  <si>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</si>
  <si>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</si>
  <si>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</si>
  <si>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</si>
  <si>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</si>
  <si>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</si>
  <si>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</si>
  <si>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</si>
  <si>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</si>
  <si>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</si>
  <si>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</si>
  <si>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</si>
  <si>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</si>
  <si>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</si>
  <si>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</si>
  <si>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</si>
  <si>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</si>
  <si>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</si>
  <si>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</si>
  <si>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</si>
  <si>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</si>
  <si>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</si>
  <si>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</si>
  <si>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</si>
  <si>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</si>
  <si>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</si>
  <si>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</si>
  <si>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</si>
  <si>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</si>
  <si>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</si>
  <si>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</si>
  <si>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</si>
  <si>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</si>
  <si>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</si>
  <si>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</si>
  <si>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</si>
  <si>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</si>
  <si>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</si>
  <si>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</si>
  <si>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</si>
  <si>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</si>
  <si>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</si>
  <si>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</si>
  <si>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</si>
  <si>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</si>
  <si>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</si>
  <si>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</si>
  <si>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</si>
  <si>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</si>
  <si>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</si>
  <si>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</si>
  <si>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</si>
  <si>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</si>
  <si>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</si>
  <si>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</si>
  <si>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</si>
  <si>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</si>
  <si>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</si>
  <si>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</si>
  <si>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</si>
  <si>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</si>
  <si>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</si>
  <si>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</si>
  <si>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</si>
  <si>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</si>
  <si>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</si>
  <si>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</si>
  <si>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</si>
  <si>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</si>
  <si>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</si>
  <si>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</si>
  <si>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</si>
  <si>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</si>
  <si>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</si>
  <si>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</si>
  <si>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</si>
  <si>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</si>
  <si>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</si>
  <si>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</si>
  <si>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</si>
  <si>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</si>
  <si>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</si>
  <si>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</si>
  <si>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</si>
  <si>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</si>
  <si>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</si>
  <si>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</si>
  <si>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</si>
  <si>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</si>
  <si>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</si>
  <si>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</si>
  <si>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</si>
  <si>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</si>
  <si>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</si>
  <si>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</si>
  <si>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</si>
  <si>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</si>
  <si>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</si>
  <si>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</si>
  <si>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</si>
  <si>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</si>
  <si>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</si>
  <si>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</si>
  <si>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</si>
  <si>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</si>
  <si>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</si>
  <si>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</si>
  <si>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</si>
  <si>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</si>
  <si>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</si>
  <si>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</si>
  <si>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</si>
  <si>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</si>
  <si>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</si>
  <si>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</si>
  <si>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</si>
  <si>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</si>
  <si>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</si>
  <si>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</si>
  <si>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</si>
  <si>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</si>
  <si>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</si>
  <si>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</si>
  <si>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</si>
  <si>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</si>
  <si>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</si>
  <si>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</si>
  <si>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</si>
  <si>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</si>
  <si>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</si>
  <si>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</si>
  <si>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</si>
  <si>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</si>
  <si>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</si>
  <si>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</si>
  <si>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</si>
  <si>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</si>
  <si>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</si>
  <si>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</si>
  <si>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</si>
  <si>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</si>
  <si>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</si>
  <si>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</si>
  <si>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</si>
  <si>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</si>
  <si>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</si>
  <si>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</si>
  <si>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</si>
  <si>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</si>
  <si>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</si>
  <si>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</si>
  <si>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</si>
  <si>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</si>
  <si>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</si>
  <si>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</si>
  <si>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</si>
  <si>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</si>
  <si>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</si>
  <si>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</si>
  <si>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</si>
  <si>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</si>
  <si>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</si>
  <si>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</si>
  <si>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</si>
  <si>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</si>
  <si>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</si>
  <si>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</si>
  <si>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</si>
  <si>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</si>
  <si>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</si>
  <si>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</si>
  <si>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</si>
  <si>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</si>
  <si>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</si>
  <si>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</si>
  <si>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</si>
  <si>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</si>
  <si>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</si>
  <si>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</si>
  <si>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</si>
  <si>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</si>
  <si>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</si>
  <si>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</si>
  <si>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</si>
  <si>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</si>
  <si>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</si>
  <si>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</si>
  <si>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</si>
  <si>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</si>
  <si>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</si>
  <si>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</si>
  <si>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</si>
  <si>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</si>
  <si>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</si>
  <si>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</si>
  <si>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</si>
  <si>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</si>
  <si>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</si>
  <si>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</si>
  <si>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</si>
  <si>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</si>
  <si>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</si>
  <si>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</si>
  <si>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</si>
  <si>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</si>
  <si>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</si>
  <si>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</si>
  <si>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</si>
  <si>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</si>
  <si>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</si>
  <si>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</si>
  <si>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</si>
  <si>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</si>
  <si>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</si>
  <si>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</si>
  <si>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</si>
  <si>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</si>
  <si>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</si>
  <si>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</si>
  <si>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</si>
  <si>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</si>
  <si>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</si>
  <si>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</si>
  <si>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</si>
  <si>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</si>
  <si>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</si>
  <si>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</si>
  <si>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</si>
  <si>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</si>
  <si>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</si>
  <si>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</si>
  <si>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</si>
  <si>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</si>
  <si>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</si>
  <si>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</si>
  <si>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</si>
  <si>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</si>
  <si>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</si>
  <si>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</si>
  <si>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</si>
  <si>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</si>
  <si>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</si>
  <si>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</si>
  <si>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</si>
  <si>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</si>
  <si>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</si>
  <si>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</si>
  <si>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</si>
  <si>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</si>
  <si>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</si>
  <si>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</si>
  <si>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</si>
  <si>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</si>
  <si>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</si>
  <si>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</si>
  <si>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</si>
  <si>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</si>
  <si>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</si>
  <si>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</si>
  <si>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</si>
  <si>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</si>
  <si>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</si>
  <si>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</si>
  <si>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</si>
  <si>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</si>
  <si>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</si>
  <si>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</si>
  <si>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</si>
  <si>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</si>
  <si>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</si>
  <si>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</si>
  <si>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</si>
  <si>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</si>
  <si>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</si>
  <si>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</si>
  <si>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</si>
  <si>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</si>
  <si>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</si>
  <si>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</si>
  <si>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</si>
  <si>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</si>
  <si>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</si>
  <si>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</si>
  <si>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</si>
  <si>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</si>
  <si>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</si>
  <si>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</si>
  <si>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</si>
  <si>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</si>
  <si>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</si>
  <si>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</si>
  <si>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</si>
  <si>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</si>
  <si>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</si>
  <si>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</si>
  <si>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</si>
  <si>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</si>
  <si>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</si>
  <si>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</si>
  <si>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</si>
  <si>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</si>
  <si>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</si>
  <si>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</si>
  <si>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</si>
  <si>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</si>
  <si>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</si>
  <si>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</si>
  <si>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</si>
  <si>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</si>
  <si>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</si>
  <si>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</si>
  <si>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</si>
  <si>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</si>
  <si>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</si>
  <si>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</si>
  <si>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</si>
  <si>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</si>
  <si>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</si>
  <si>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</si>
  <si>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</si>
  <si>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</si>
  <si>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</si>
  <si>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</si>
  <si>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</si>
  <si>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</si>
  <si>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</si>
  <si>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</si>
  <si>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</si>
  <si>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</si>
  <si>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</si>
  <si>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</si>
  <si>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</si>
  <si>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</si>
  <si>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</si>
  <si>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</si>
  <si>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</si>
  <si>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</si>
  <si>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</si>
  <si>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</si>
  <si>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</si>
  <si>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</si>
  <si>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</si>
  <si>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</si>
  <si>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</si>
  <si>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</si>
  <si>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</si>
  <si>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</si>
  <si>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</si>
  <si>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</si>
  <si>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</si>
  <si>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</si>
  <si>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</si>
  <si>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</si>
  <si>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</si>
  <si>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</si>
  <si>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</si>
  <si>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</si>
  <si>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</si>
  <si>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</si>
  <si>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</si>
  <si>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</si>
  <si>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</si>
  <si>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</si>
  <si>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</si>
  <si>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</si>
  <si>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</si>
  <si>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</si>
  <si>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</si>
  <si>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</si>
  <si>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</si>
  <si>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</si>
  <si>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</si>
  <si>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</si>
  <si>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</si>
  <si>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</si>
  <si>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</si>
  <si>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</si>
  <si>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</si>
  <si>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</si>
  <si>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</si>
  <si>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</si>
  <si>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</si>
  <si>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</si>
  <si>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</si>
  <si>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</si>
  <si>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</si>
  <si>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</si>
  <si>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</si>
  <si>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</si>
  <si>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</si>
  <si>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</si>
  <si>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</si>
  <si>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</si>
  <si>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</si>
  <si>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</si>
  <si>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</si>
  <si>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</si>
  <si>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</si>
  <si>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</si>
  <si>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</si>
  <si>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</si>
  <si>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</si>
  <si>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</si>
  <si>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</si>
  <si>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</si>
  <si>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</si>
  <si>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</si>
  <si>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</si>
  <si>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</si>
  <si>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</si>
  <si>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</si>
  <si>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</si>
  <si>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</si>
  <si>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</si>
  <si>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</si>
  <si>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</si>
  <si>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</si>
  <si>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</si>
  <si>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</si>
  <si>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</si>
  <si>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</si>
  <si>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</si>
  <si>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</si>
  <si>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</si>
  <si>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</si>
  <si>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</si>
  <si>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</si>
  <si>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</si>
  <si>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</si>
  <si>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</si>
  <si>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</si>
  <si>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</si>
  <si>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</si>
  <si>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</si>
  <si>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</si>
  <si>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</si>
  <si>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</si>
  <si>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</si>
  <si>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</si>
  <si>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</si>
  <si>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</si>
  <si>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</si>
  <si>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</si>
  <si>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</si>
  <si>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</si>
  <si>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</si>
  <si>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</si>
  <si>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</si>
  <si>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</si>
  <si>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</si>
  <si>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</si>
  <si>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</si>
  <si>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</si>
  <si>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</si>
  <si>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</si>
  <si>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</si>
  <si>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</si>
  <si>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</si>
  <si>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</si>
  <si>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</si>
  <si>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</si>
  <si>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</si>
  <si>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</si>
  <si>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</si>
  <si>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</si>
  <si>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</si>
  <si>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</si>
  <si>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</si>
  <si>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</si>
  <si>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</si>
  <si>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</si>
  <si>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</si>
  <si>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</si>
  <si>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</si>
  <si>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</si>
  <si>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</si>
  <si>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</si>
  <si>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</si>
  <si>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</si>
  <si>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</si>
  <si>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</si>
  <si>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</si>
  <si>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</si>
  <si>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</si>
  <si>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</si>
  <si>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</si>
  <si>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</si>
  <si>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</si>
  <si>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</si>
  <si>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</si>
  <si>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</si>
  <si>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</si>
  <si>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</si>
  <si>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</si>
  <si>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</si>
  <si>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</si>
  <si>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</si>
  <si>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</si>
  <si>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</si>
  <si>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</si>
  <si>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</si>
  <si>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</si>
  <si>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</si>
  <si>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</si>
  <si>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</si>
  <si>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</si>
  <si>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</si>
  <si>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</si>
  <si>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</si>
  <si>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</si>
  <si>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</si>
  <si>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</si>
  <si>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</si>
  <si>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</si>
  <si>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</si>
  <si>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</si>
  <si>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</si>
  <si>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</si>
  <si>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</si>
  <si>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</si>
  <si>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</si>
  <si>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</si>
  <si>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</si>
  <si>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</si>
  <si>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</si>
  <si>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</si>
  <si>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</si>
  <si>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</si>
  <si>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</si>
  <si>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</si>
  <si>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</si>
  <si>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</si>
  <si>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</si>
  <si>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</si>
  <si>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</si>
  <si>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</si>
  <si>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</si>
  <si>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</si>
  <si>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</si>
  <si>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</si>
  <si>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</si>
  <si>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</si>
  <si>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</si>
  <si>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</si>
  <si>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</si>
  <si>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</si>
  <si>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</si>
  <si>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</si>
  <si>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</si>
  <si>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</si>
  <si>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</si>
  <si>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</si>
  <si>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</si>
  <si>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</si>
  <si>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</si>
  <si>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</si>
  <si>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</si>
  <si>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</si>
  <si>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</si>
  <si>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</si>
  <si>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</si>
  <si>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</si>
  <si>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</si>
  <si>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</si>
  <si>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</si>
  <si>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</si>
  <si>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</si>
  <si>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</si>
  <si>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</si>
  <si>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</si>
  <si>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</si>
  <si>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</si>
  <si>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</si>
  <si>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</si>
  <si>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</si>
  <si>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</si>
  <si>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</si>
  <si>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</si>
  <si>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</si>
  <si>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</si>
  <si>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</si>
  <si>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</si>
  <si>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</si>
  <si>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</si>
  <si>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</si>
  <si>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</si>
  <si>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</si>
  <si>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</si>
  <si>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</si>
  <si>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</si>
  <si>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</si>
  <si>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</si>
  <si>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</si>
  <si>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</si>
  <si>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</si>
  <si>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</si>
  <si>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</si>
  <si>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</si>
  <si>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</si>
  <si>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</si>
  <si>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</si>
  <si>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</si>
  <si>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</si>
  <si>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</si>
  <si>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</si>
  <si>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</si>
  <si>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</si>
  <si>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</si>
  <si>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</si>
  <si>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</si>
  <si>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</si>
  <si>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</si>
  <si>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</si>
  <si>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</si>
  <si>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</si>
  <si>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</si>
  <si>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</si>
  <si>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</si>
  <si>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</si>
  <si>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</si>
  <si>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</si>
  <si>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</si>
  <si>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</si>
  <si>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</si>
  <si>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</si>
  <si>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</si>
  <si>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</si>
  <si>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</si>
  <si>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</si>
  <si>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</si>
  <si>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</si>
  <si>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</si>
  <si>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</si>
  <si>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</si>
  <si>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</si>
  <si>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</si>
  <si>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</si>
  <si>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</si>
  <si>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</si>
  <si>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</si>
  <si>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</si>
  <si>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</si>
  <si>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</si>
  <si>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</si>
  <si>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</si>
  <si>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</si>
  <si>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</si>
  <si>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</si>
  <si>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</si>
  <si>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</si>
  <si>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</si>
  <si>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</si>
  <si>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</si>
  <si>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</si>
  <si>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</si>
  <si>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</si>
  <si>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</si>
  <si>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</si>
  <si>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</si>
  <si>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</si>
  <si>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</si>
  <si>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</si>
  <si>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</si>
  <si>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</si>
  <si>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</si>
  <si>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</si>
  <si>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</si>
  <si>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</si>
  <si>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</si>
  <si>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</si>
  <si>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</si>
  <si>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</si>
  <si>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</si>
  <si>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</si>
  <si>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</si>
  <si>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</si>
  <si>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</si>
  <si>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</si>
  <si>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</si>
  <si>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</si>
  <si>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</si>
  <si>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</si>
  <si>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</si>
  <si>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</si>
  <si>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</si>
  <si>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</si>
  <si>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</si>
  <si>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</si>
  <si>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</si>
  <si>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</si>
  <si>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</si>
  <si>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</si>
  <si>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</si>
  <si>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</si>
  <si>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</si>
  <si>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</si>
  <si>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</si>
  <si>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</si>
  <si>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</si>
  <si>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</si>
  <si>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</si>
  <si>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</si>
  <si>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</si>
  <si>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</si>
  <si>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</si>
  <si>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</si>
  <si>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</si>
  <si>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</si>
  <si>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</si>
  <si>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</si>
  <si>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</si>
  <si>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</si>
  <si>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</si>
  <si>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</si>
  <si>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</si>
  <si>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</si>
  <si>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</si>
  <si>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</si>
  <si>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</si>
  <si>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</si>
  <si>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</si>
  <si>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</si>
  <si>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</si>
  <si>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</si>
  <si>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</si>
  <si>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</si>
  <si>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</si>
  <si>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</si>
  <si>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</si>
  <si>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</si>
  <si>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</si>
  <si>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</si>
  <si>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</si>
  <si>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</si>
  <si>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</si>
  <si>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</si>
  <si>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</si>
  <si>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</si>
  <si>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</si>
  <si>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</si>
  <si>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</si>
  <si>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</si>
  <si>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</si>
  <si>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</si>
  <si>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</si>
  <si>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</si>
  <si>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</si>
  <si>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</si>
  <si>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</si>
  <si>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</si>
  <si>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</si>
  <si>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</si>
  <si>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</si>
  <si>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</si>
  <si>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</si>
  <si>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</si>
  <si>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</si>
  <si>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</si>
  <si>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</si>
  <si>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</si>
  <si>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</si>
  <si>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</si>
  <si>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</si>
  <si>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</si>
  <si>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</si>
  <si>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</si>
  <si>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</si>
  <si>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</si>
  <si>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</si>
  <si>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</si>
  <si>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</si>
  <si>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</si>
  <si>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</si>
  <si>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</si>
  <si>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</si>
  <si>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</si>
  <si>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</si>
  <si>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</si>
  <si>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</si>
  <si>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</si>
  <si>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</si>
  <si>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</si>
  <si>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</si>
  <si>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</si>
  <si>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</si>
  <si>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</si>
  <si>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</si>
  <si>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</si>
  <si>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</si>
  <si>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</si>
  <si>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</si>
  <si>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</si>
  <si>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</si>
  <si>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</si>
  <si>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</si>
  <si>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</si>
  <si>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</si>
  <si>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</si>
  <si>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</si>
  <si>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</si>
  <si>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</si>
  <si>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</si>
  <si>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</si>
  <si>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</si>
  <si>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</si>
  <si>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</si>
  <si>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</si>
  <si>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</si>
  <si>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</si>
  <si>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</si>
  <si>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</si>
  <si>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</si>
  <si>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</si>
  <si>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</si>
  <si>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</si>
  <si>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</si>
  <si>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</si>
  <si>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</si>
  <si>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</si>
  <si>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</si>
  <si>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</si>
  <si>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</si>
  <si>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</si>
  <si>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</si>
  <si>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</si>
  <si>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</si>
  <si>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</si>
  <si>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</si>
  <si>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</si>
  <si>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</si>
  <si>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</si>
  <si>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</si>
  <si>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</si>
  <si>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</si>
  <si>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</si>
  <si>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</si>
  <si>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</si>
  <si>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</si>
  <si>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</si>
  <si>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</si>
  <si>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</si>
  <si>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</si>
  <si>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</si>
  <si>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</si>
  <si>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</si>
  <si>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</si>
  <si>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</si>
  <si>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</si>
  <si>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</si>
  <si>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</si>
  <si>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</si>
  <si>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</si>
  <si>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</si>
  <si>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</si>
  <si>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</si>
  <si>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</si>
  <si>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</si>
  <si>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</si>
  <si>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</si>
  <si>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</si>
  <si>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</si>
  <si>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</si>
  <si>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</si>
  <si>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</si>
  <si>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</si>
  <si>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</si>
  <si>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</si>
  <si>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</si>
  <si>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</si>
  <si>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</si>
  <si>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</si>
  <si>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</si>
  <si>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</si>
  <si>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</si>
  <si>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</si>
  <si>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</si>
  <si>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</si>
  <si>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</si>
  <si>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</si>
  <si>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</si>
  <si>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</si>
  <si>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</si>
  <si>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</si>
  <si>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</si>
  <si>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</si>
  <si>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</si>
  <si>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</si>
  <si>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</si>
  <si>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</si>
  <si>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</si>
  <si>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</si>
  <si>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</si>
  <si>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</si>
  <si>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</si>
  <si>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</si>
  <si>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</si>
  <si>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</si>
  <si>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</si>
  <si>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</si>
  <si>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</si>
  <si>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</si>
  <si>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</si>
  <si>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</si>
  <si>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</si>
  <si>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</si>
  <si>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</si>
  <si>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</si>
  <si>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</si>
  <si>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</si>
  <si>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</si>
  <si>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</si>
  <si>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</si>
  <si>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</si>
  <si>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</si>
  <si>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</si>
  <si>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</si>
  <si>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</si>
  <si>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</si>
  <si>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</si>
  <si>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</si>
  <si>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</si>
  <si>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</si>
  <si>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</si>
  <si>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</si>
  <si>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</si>
  <si>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</si>
  <si>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</si>
  <si>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</si>
  <si>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</si>
  <si>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</si>
  <si>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</si>
  <si>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</si>
  <si>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</si>
  <si>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</si>
  <si>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</si>
  <si>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</si>
  <si>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</si>
  <si>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</si>
  <si>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</si>
  <si>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</si>
  <si>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</si>
  <si>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</si>
  <si>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</si>
  <si>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</si>
  <si>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</si>
  <si>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</si>
  <si>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</si>
  <si>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</si>
  <si>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</si>
  <si>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</si>
  <si>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</si>
  <si>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</si>
  <si>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</si>
  <si>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</si>
  <si>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</si>
  <si>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</si>
  <si>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</si>
  <si>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</si>
  <si>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</si>
  <si>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</si>
  <si>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</si>
  <si>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</si>
  <si>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</si>
  <si>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</si>
  <si>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</si>
  <si>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</si>
  <si>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</si>
  <si>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</si>
  <si>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</si>
  <si>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</si>
  <si>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</si>
  <si>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</si>
  <si>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</si>
  <si>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</si>
  <si>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</si>
  <si>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</si>
  <si>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</si>
  <si>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</si>
  <si>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</si>
  <si>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</si>
  <si>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</si>
  <si>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</si>
  <si>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</si>
  <si>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</si>
  <si>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</si>
  <si>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</si>
  <si>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</si>
  <si>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</si>
  <si>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</si>
  <si>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</si>
  <si>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</si>
  <si>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</si>
  <si>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</si>
  <si>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</si>
  <si>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</si>
  <si>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</si>
  <si>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</si>
  <si>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</si>
  <si>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</si>
  <si>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</si>
  <si>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</si>
  <si>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</si>
  <si>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</si>
  <si>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</si>
  <si>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</si>
  <si>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</si>
  <si>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</si>
  <si>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</si>
  <si>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</si>
  <si>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</si>
  <si>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</si>
  <si>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</si>
  <si>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</si>
  <si>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</si>
  <si>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</si>
  <si>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</si>
  <si>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</si>
  <si>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</si>
  <si>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</si>
  <si>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</si>
  <si>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</si>
  <si>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</si>
  <si>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</si>
  <si>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</si>
  <si>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</si>
  <si>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</si>
  <si>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</si>
  <si>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</si>
  <si>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</si>
  <si>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</si>
  <si>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</si>
  <si>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</si>
  <si>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</si>
  <si>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</si>
  <si>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</si>
  <si>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</si>
  <si>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</si>
  <si>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</si>
  <si>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</si>
  <si>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</si>
  <si>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</si>
  <si>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</si>
  <si>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</si>
  <si>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</si>
  <si>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</si>
  <si>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</si>
  <si>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</si>
  <si>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</si>
  <si>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</si>
  <si>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</si>
  <si>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</si>
  <si>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</si>
  <si>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</si>
  <si>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</si>
  <si>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</si>
  <si>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</si>
  <si>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</si>
  <si>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</si>
  <si>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</si>
  <si>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</si>
  <si>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</si>
  <si>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</si>
  <si>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</si>
  <si>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</si>
  <si>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</si>
  <si>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</si>
  <si>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</si>
  <si>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</si>
  <si>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</si>
  <si>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</si>
  <si>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</si>
  <si>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</si>
  <si>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</si>
  <si>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</si>
  <si>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</si>
  <si>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</si>
  <si>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</si>
  <si>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</si>
  <si>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</si>
  <si>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</si>
  <si>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</si>
  <si>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</si>
  <si>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</si>
  <si>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</si>
  <si>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</si>
  <si>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</si>
  <si>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</si>
  <si>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</si>
  <si>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</si>
  <si>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</si>
  <si>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</si>
  <si>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</si>
  <si>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</si>
  <si>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</si>
  <si>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</si>
  <si>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</si>
  <si>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</si>
  <si>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</si>
  <si>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</si>
  <si>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</si>
  <si>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</si>
  <si>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</si>
  <si>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</si>
  <si>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</si>
  <si>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</si>
  <si>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</si>
  <si>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</si>
  <si>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</si>
  <si>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</si>
  <si>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</si>
  <si>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</si>
  <si>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</si>
  <si>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</si>
  <si>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</si>
  <si>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</si>
  <si>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</si>
  <si>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</si>
  <si>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</si>
  <si>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</si>
  <si>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</si>
  <si>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</si>
  <si>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</si>
  <si>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</si>
  <si>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</si>
  <si>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</si>
  <si>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</si>
  <si>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</si>
  <si>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</si>
  <si>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</si>
  <si>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</si>
  <si>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</si>
  <si>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</si>
  <si>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</si>
  <si>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</si>
  <si>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</si>
  <si>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</si>
  <si>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</si>
  <si>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</si>
  <si>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</si>
  <si>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</si>
  <si>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</si>
  <si>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</si>
  <si>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</si>
  <si>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</si>
  <si>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</si>
  <si>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</si>
  <si>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</si>
  <si>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</si>
  <si>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</si>
  <si>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</si>
  <si>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</si>
  <si>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</si>
  <si>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</si>
  <si>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</si>
  <si>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</si>
  <si>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</si>
  <si>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</si>
  <si>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</si>
  <si>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</si>
  <si>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</si>
  <si>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</si>
  <si>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</si>
  <si>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</si>
  <si>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</si>
  <si>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</si>
  <si>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</si>
  <si>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</si>
  <si>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</si>
  <si>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</si>
  <si>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</si>
  <si>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</si>
  <si>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</si>
  <si>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</si>
  <si>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</si>
  <si>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</si>
  <si>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</si>
  <si>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</si>
  <si>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</si>
  <si>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</si>
  <si>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</si>
  <si>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</si>
  <si>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</si>
  <si>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</si>
  <si>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</si>
  <si>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</si>
  <si>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</si>
  <si>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</si>
  <si>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</si>
  <si>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</si>
  <si>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</si>
  <si>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</si>
  <si>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</si>
  <si>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</si>
  <si>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</si>
  <si>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</si>
  <si>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</si>
  <si>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</si>
  <si>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</si>
  <si>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</si>
  <si>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</si>
  <si>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</si>
  <si>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</si>
  <si>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</si>
  <si>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</si>
  <si>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</si>
  <si>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</si>
  <si>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</si>
  <si>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</si>
  <si>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</si>
  <si>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</si>
  <si>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</si>
  <si>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</si>
  <si>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</si>
  <si>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</si>
  <si>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</si>
  <si>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</si>
  <si>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</si>
  <si>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</si>
  <si>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</si>
  <si>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</si>
  <si>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</si>
  <si>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</si>
  <si>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</si>
  <si>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</si>
  <si>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</si>
  <si>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</si>
  <si>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</si>
  <si>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</si>
  <si>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</si>
  <si>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</si>
  <si>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</si>
  <si>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</si>
  <si>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</si>
  <si>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</si>
  <si>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</si>
  <si>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</si>
  <si>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</si>
  <si>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</si>
  <si>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</si>
  <si>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</si>
  <si>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</si>
  <si>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</si>
  <si>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</si>
  <si>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</si>
  <si>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</si>
  <si>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</si>
  <si>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</si>
  <si>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</si>
  <si>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</si>
  <si>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</si>
  <si>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</si>
  <si>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</si>
  <si>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</si>
  <si>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</si>
  <si>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</si>
  <si>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</si>
  <si>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</si>
  <si>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</si>
  <si>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</si>
  <si>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</si>
  <si>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</si>
  <si>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</si>
  <si>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</si>
  <si>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</si>
  <si>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</si>
  <si>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</si>
  <si>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</si>
  <si>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</si>
  <si>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</si>
  <si>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</si>
  <si>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</si>
  <si>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</si>
  <si>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</si>
  <si>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</si>
  <si>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</si>
  <si>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</si>
  <si>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</si>
  <si>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</si>
  <si>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</si>
  <si>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</si>
  <si>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</si>
  <si>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</si>
  <si>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</si>
  <si>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</si>
  <si>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</si>
  <si>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</si>
  <si>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</si>
  <si>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</si>
  <si>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</si>
  <si>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</si>
  <si>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</si>
  <si>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</si>
  <si>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</si>
  <si>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</si>
  <si>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</si>
  <si>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</si>
  <si>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</si>
  <si>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</si>
  <si>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</si>
  <si>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</si>
  <si>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</si>
  <si>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</si>
  <si>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</si>
  <si>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</si>
  <si>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</si>
  <si>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</si>
  <si>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</si>
  <si>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</si>
  <si>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</si>
  <si>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</si>
  <si>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</si>
  <si>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</si>
  <si>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</si>
  <si>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</si>
  <si>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</si>
  <si>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</si>
  <si>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</si>
  <si>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</si>
  <si>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</si>
  <si>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</si>
  <si>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</si>
  <si>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</si>
  <si>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</si>
  <si>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</si>
  <si>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</si>
  <si>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</si>
  <si>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</si>
  <si>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</si>
  <si>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</si>
  <si>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</si>
  <si>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</si>
  <si>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</si>
  <si>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</si>
  <si>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</si>
  <si>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</si>
  <si>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</si>
  <si>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</si>
  <si>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</si>
  <si>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</si>
  <si>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</si>
  <si>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</si>
  <si>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</si>
  <si>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</si>
  <si>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</si>
  <si>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</si>
  <si>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</si>
  <si>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</si>
  <si>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</si>
  <si>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</si>
  <si>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</si>
  <si>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</si>
  <si>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</si>
  <si>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</si>
  <si>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</si>
  <si>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</si>
  <si>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</si>
  <si>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</si>
  <si>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</si>
  <si>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</si>
  <si>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</si>
  <si>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</si>
  <si>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</si>
  <si>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</si>
  <si>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</si>
  <si>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</si>
  <si>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</si>
  <si>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</si>
  <si>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</si>
  <si>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</si>
  <si>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</si>
  <si>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</si>
  <si>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</si>
  <si>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</si>
  <si>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</si>
  <si>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</si>
  <si>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</si>
  <si>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</si>
  <si>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</si>
  <si>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</si>
  <si>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</si>
  <si>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</si>
  <si>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</si>
  <si>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</si>
  <si>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</si>
  <si>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</si>
  <si>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</si>
  <si>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</si>
  <si>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</si>
  <si>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</si>
  <si>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</si>
  <si>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</si>
  <si>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</si>
  <si>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</si>
  <si>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</si>
  <si>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</si>
  <si>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</si>
  <si>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</si>
  <si>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</si>
  <si>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</si>
  <si>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</si>
  <si>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</si>
  <si>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</si>
  <si>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</si>
  <si>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</si>
  <si>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</si>
  <si>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</si>
  <si>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</si>
  <si>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</si>
  <si>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</si>
  <si>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</si>
  <si>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</si>
  <si>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</si>
  <si>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</si>
  <si>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</si>
  <si>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</si>
  <si>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</si>
  <si>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</si>
  <si>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</si>
  <si>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</si>
  <si>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</si>
  <si>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</si>
  <si>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</si>
  <si>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</si>
  <si>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</si>
  <si>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</si>
  <si>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</si>
  <si>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</si>
  <si>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</si>
  <si>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</si>
  <si>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</si>
  <si>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</si>
  <si>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</si>
  <si>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</si>
  <si>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</si>
  <si>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</si>
  <si>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</si>
  <si>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</si>
  <si>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</si>
  <si>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</si>
  <si>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</si>
  <si>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</si>
  <si>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</si>
  <si>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</si>
  <si>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</si>
  <si>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</si>
  <si>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</si>
  <si>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</si>
  <si>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</si>
  <si>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</si>
  <si>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</si>
  <si>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</si>
  <si>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</si>
  <si>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</si>
  <si>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</si>
  <si>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</si>
  <si>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</si>
  <si>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</si>
  <si>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</si>
  <si>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</si>
  <si>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</si>
  <si>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</si>
  <si>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</si>
  <si>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</si>
  <si>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</si>
  <si>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</si>
  <si>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</si>
  <si>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</si>
  <si>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</si>
  <si>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</si>
  <si>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</si>
  <si>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</si>
  <si>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</si>
  <si>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</si>
  <si>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</si>
  <si>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</si>
  <si>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</si>
  <si>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</si>
  <si>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</si>
  <si>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</si>
  <si>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</si>
  <si>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</si>
  <si>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</si>
  <si>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</si>
  <si>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</si>
  <si>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</si>
  <si>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</si>
  <si>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</si>
  <si>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</si>
  <si>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</si>
  <si>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</si>
  <si>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</si>
  <si>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</si>
  <si>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</si>
  <si>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</si>
  <si>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</si>
  <si>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</si>
  <si>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</si>
  <si>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</si>
  <si>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</si>
  <si>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</si>
  <si>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</si>
  <si>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</si>
  <si>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</si>
  <si>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</si>
  <si>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</si>
  <si>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</si>
  <si>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</si>
  <si>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</si>
  <si>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</si>
  <si>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</si>
  <si>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</si>
  <si>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</si>
  <si>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</si>
  <si>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</si>
  <si>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</si>
  <si>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</si>
  <si>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</si>
  <si>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</si>
  <si>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</si>
  <si>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</si>
  <si>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</si>
  <si>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</si>
  <si>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</si>
  <si>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</si>
  <si>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</si>
  <si>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</si>
  <si>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</si>
  <si>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</si>
  <si>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</si>
  <si>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</si>
  <si>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</si>
  <si>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</si>
  <si>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</si>
  <si>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</si>
  <si>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</si>
  <si>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</si>
  <si>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</si>
  <si>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</si>
  <si>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</si>
  <si>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</si>
  <si>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</si>
  <si>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</si>
  <si>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</si>
  <si>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</si>
  <si>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</si>
  <si>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</si>
  <si>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</si>
  <si>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</si>
  <si>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</si>
  <si>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</si>
  <si>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</si>
  <si>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</si>
  <si>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</si>
  <si>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</si>
  <si>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</si>
  <si>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</si>
  <si>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</si>
  <si>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</si>
  <si>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</si>
  <si>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</si>
  <si>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</si>
  <si>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</si>
  <si>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</si>
  <si>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</si>
  <si>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</si>
  <si>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</si>
  <si>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</si>
  <si>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</si>
  <si>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</si>
  <si>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</si>
  <si>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</si>
  <si>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</si>
  <si>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</si>
  <si>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</si>
  <si>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</si>
  <si>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</si>
  <si>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</si>
  <si>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</si>
  <si>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</si>
  <si>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</si>
  <si>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</si>
  <si>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</si>
  <si>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</si>
  <si>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</si>
  <si>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</si>
  <si>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</si>
  <si>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</si>
  <si>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</si>
  <si>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</si>
  <si>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</si>
  <si>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</si>
  <si>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</si>
  <si>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</si>
  <si>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</si>
  <si>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</si>
  <si>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</si>
  <si>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</si>
  <si>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</si>
  <si>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</si>
  <si>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</si>
  <si>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</si>
  <si>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</si>
  <si>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</si>
  <si>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</si>
  <si>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</si>
  <si>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</si>
  <si>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</si>
  <si>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</si>
  <si>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</si>
  <si>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</si>
  <si>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</si>
  <si>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</si>
  <si>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</si>
  <si>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</si>
  <si>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</si>
  <si>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</si>
  <si>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</si>
  <si>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</si>
  <si>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</si>
  <si>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</si>
  <si>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</si>
  <si>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</si>
  <si>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</si>
  <si>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</si>
  <si>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</si>
  <si>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</si>
  <si>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</si>
  <si>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</si>
  <si>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</si>
  <si>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</si>
  <si>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</si>
  <si>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</si>
  <si>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</si>
  <si>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</si>
  <si>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</si>
  <si>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</si>
  <si>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</si>
  <si>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</si>
  <si>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</si>
  <si>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</si>
  <si>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</si>
  <si>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</si>
  <si>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</si>
  <si>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</si>
  <si>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</si>
  <si>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</si>
  <si>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</si>
  <si>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</si>
  <si>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</si>
  <si>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</si>
  <si>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</si>
  <si>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</si>
  <si>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</si>
  <si>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</si>
  <si>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</si>
  <si>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</si>
  <si>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</si>
  <si>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</si>
  <si>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</si>
  <si>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</si>
  <si>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</si>
  <si>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</si>
  <si>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</si>
  <si>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</si>
  <si>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</si>
  <si>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</si>
  <si>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</si>
  <si>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</si>
  <si>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</si>
  <si>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</si>
  <si>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</si>
  <si>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</si>
  <si>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</si>
  <si>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</si>
  <si>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</si>
  <si>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</si>
  <si>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</si>
  <si>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</si>
  <si>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</si>
  <si>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</si>
  <si>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</si>
  <si>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</si>
  <si>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</si>
  <si>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</si>
  <si>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</si>
  <si>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</si>
  <si>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</si>
  <si>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</si>
  <si>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</si>
  <si>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</si>
  <si>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</si>
  <si>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</si>
  <si>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</si>
  <si>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</si>
  <si>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</si>
  <si>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</si>
  <si>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</si>
  <si>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</si>
  <si>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</si>
  <si>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</si>
  <si>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</si>
  <si>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</si>
  <si>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</si>
  <si>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</si>
  <si>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</si>
  <si>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</si>
  <si>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</si>
  <si>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</si>
  <si>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</si>
  <si>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</si>
  <si>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</si>
  <si>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</si>
  <si>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</si>
  <si>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</si>
  <si>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</si>
  <si>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</si>
  <si>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</si>
  <si>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</si>
  <si>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</si>
  <si>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</si>
  <si>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</si>
  <si>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</si>
  <si>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</si>
  <si>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</si>
  <si>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</si>
  <si>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</si>
  <si>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</si>
  <si>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</si>
  <si>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</si>
  <si>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</si>
  <si>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</si>
  <si>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</si>
  <si>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</si>
  <si>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</si>
  <si>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</si>
  <si>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</si>
  <si>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</si>
  <si>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</si>
  <si>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</si>
  <si>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</si>
  <si>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</si>
  <si>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</si>
  <si>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</si>
  <si>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</si>
  <si>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</si>
  <si>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</si>
  <si>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</si>
  <si>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</si>
  <si>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</si>
  <si>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</si>
  <si>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</si>
  <si>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</si>
  <si>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</si>
  <si>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</si>
  <si>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</si>
  <si>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</si>
  <si>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</si>
  <si>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</si>
  <si>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</si>
  <si>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</si>
  <si>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</si>
  <si>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</si>
  <si>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</si>
  <si>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</si>
  <si>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</si>
  <si>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</si>
  <si>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</si>
  <si>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</si>
  <si>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</si>
  <si>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</si>
  <si>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</si>
  <si>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</si>
  <si>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</si>
  <si>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</si>
  <si>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</si>
  <si>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</si>
  <si>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</si>
  <si>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</si>
  <si>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</si>
  <si>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</si>
  <si>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</si>
  <si>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</si>
  <si>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</si>
  <si>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</si>
  <si>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</si>
  <si>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</si>
  <si>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</si>
  <si>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</si>
  <si>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</si>
  <si>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</si>
  <si>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</si>
  <si>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</si>
  <si>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</si>
  <si>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</si>
  <si>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</si>
  <si>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</si>
  <si>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</si>
  <si>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</si>
  <si>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</si>
  <si>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</si>
  <si>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</si>
  <si>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</si>
  <si>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</si>
  <si>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</si>
  <si>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</si>
  <si>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</si>
  <si>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</si>
  <si>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</si>
  <si>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</si>
  <si>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</si>
  <si>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</si>
  <si>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</si>
  <si>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</si>
  <si>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</si>
  <si>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</si>
  <si>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</si>
  <si>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</si>
  <si>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</si>
  <si>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</si>
  <si>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</si>
  <si>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</si>
  <si>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</si>
  <si>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</si>
  <si>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</si>
  <si>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</si>
  <si>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</si>
  <si>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</si>
  <si>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</si>
  <si>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</si>
  <si>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</si>
  <si>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</si>
  <si>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</si>
  <si>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</si>
  <si>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</si>
  <si>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</si>
  <si>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</si>
  <si>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</si>
  <si>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</si>
  <si>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</si>
  <si>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</si>
  <si>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</si>
  <si>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</si>
  <si>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</si>
  <si>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</si>
  <si>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</si>
  <si>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</si>
  <si>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</si>
  <si>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</si>
  <si>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</si>
  <si>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</si>
  <si>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</si>
  <si>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</si>
  <si>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</si>
  <si>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</si>
  <si>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</si>
  <si>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</si>
  <si>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</si>
  <si>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</si>
  <si>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</si>
  <si>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</si>
  <si>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</si>
  <si>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</si>
  <si>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</si>
  <si>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</si>
  <si>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</si>
  <si>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</si>
  <si>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</si>
  <si>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</si>
  <si>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</si>
  <si>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</si>
  <si>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</si>
  <si>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</si>
  <si>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</si>
  <si>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</si>
  <si>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</si>
  <si>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</si>
  <si>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</si>
  <si>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</si>
  <si>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</si>
  <si>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</si>
  <si>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</si>
  <si>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</si>
  <si>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</si>
  <si>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</si>
  <si>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</si>
  <si>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</si>
  <si>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</si>
  <si>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</si>
  <si>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</si>
  <si>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</si>
  <si>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</si>
  <si>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</si>
  <si>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</si>
  <si>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</si>
  <si>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</si>
  <si>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</si>
  <si>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</si>
  <si>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</si>
  <si>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</si>
  <si>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</si>
  <si>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</si>
  <si>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</si>
  <si>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</si>
  <si>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</si>
  <si>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</si>
  <si>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</si>
  <si>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</si>
  <si>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</si>
  <si>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</si>
  <si>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</si>
  <si>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</si>
  <si>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</si>
  <si>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</si>
  <si>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</si>
  <si>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</si>
  <si>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</si>
  <si>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</si>
  <si>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</si>
  <si>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</si>
  <si>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</si>
  <si>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</si>
  <si>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</si>
  <si>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</si>
  <si>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</si>
  <si>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</si>
  <si>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</si>
  <si>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</si>
  <si>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</si>
  <si>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</si>
  <si>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</si>
  <si>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</si>
  <si>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</si>
  <si>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</si>
  <si>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</si>
  <si>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</si>
  <si>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</si>
  <si>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</si>
  <si>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</si>
  <si>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</si>
  <si>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</si>
  <si>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</si>
  <si>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</si>
  <si>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</si>
  <si>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</si>
  <si>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</si>
  <si>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</si>
  <si>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</si>
  <si>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</si>
  <si>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</si>
  <si>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</si>
  <si>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</si>
  <si>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</si>
  <si>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</si>
  <si>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</si>
  <si>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</si>
  <si>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</si>
  <si>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</si>
  <si>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</si>
  <si>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</si>
  <si>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</si>
  <si>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</si>
  <si>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</si>
  <si>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</si>
  <si>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</si>
  <si>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</si>
  <si>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</si>
  <si>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</si>
  <si>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</si>
  <si>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</si>
  <si>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</si>
  <si>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</si>
  <si>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</si>
  <si>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</si>
  <si>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</si>
  <si>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</si>
  <si>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</si>
  <si>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</si>
  <si>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</si>
  <si>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</si>
  <si>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</si>
  <si>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</si>
  <si>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</si>
  <si>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</si>
  <si>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</si>
  <si>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</si>
  <si>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</si>
  <si>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</si>
  <si>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</si>
  <si>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</si>
  <si>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</si>
  <si>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</si>
  <si>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</si>
  <si>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</si>
  <si>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</si>
  <si>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</si>
  <si>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</si>
  <si>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</si>
  <si>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</si>
  <si>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</si>
  <si>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</si>
  <si>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</si>
  <si>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</si>
  <si>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</si>
  <si>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</si>
  <si>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</si>
  <si>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</si>
  <si>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</si>
  <si>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</si>
  <si>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</si>
  <si>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</si>
  <si>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</si>
  <si>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</si>
  <si>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</si>
  <si>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</si>
  <si>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</si>
  <si>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</si>
  <si>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</si>
  <si>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</si>
  <si>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</si>
  <si>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</si>
  <si>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</si>
  <si>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</si>
  <si>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</si>
  <si>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</si>
  <si>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</si>
  <si>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</si>
  <si>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</si>
  <si>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</si>
  <si>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</si>
  <si>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</si>
  <si>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</si>
  <si>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</si>
  <si>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</si>
  <si>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</si>
  <si>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</si>
  <si>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</si>
  <si>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</si>
  <si>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</si>
  <si>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</si>
  <si>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</si>
  <si>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</si>
  <si>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</si>
  <si>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</si>
  <si>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</si>
  <si>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</si>
  <si>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</si>
  <si>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</si>
  <si>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</si>
  <si>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</si>
  <si>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</si>
  <si>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</si>
  <si>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</si>
  <si>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</si>
  <si>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</si>
  <si>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</si>
  <si>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</si>
  <si>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</si>
  <si>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</si>
  <si>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</si>
  <si>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</si>
  <si>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</si>
  <si>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</si>
  <si>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</si>
  <si>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</si>
  <si>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</si>
  <si>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</si>
  <si>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</si>
  <si>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</si>
  <si>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</si>
  <si>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</si>
  <si>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</si>
  <si>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</si>
  <si>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</si>
  <si>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</si>
  <si>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</si>
  <si>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</si>
  <si>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</si>
  <si>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</si>
  <si>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</si>
  <si>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</si>
  <si>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</si>
  <si>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</si>
  <si>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</si>
  <si>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</si>
  <si>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</si>
  <si>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</si>
  <si>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</si>
  <si>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</si>
  <si>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</si>
  <si>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</si>
  <si>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</si>
  <si>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</si>
  <si>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</si>
  <si>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</si>
  <si>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</si>
  <si>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</si>
  <si>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</si>
  <si>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</si>
  <si>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</si>
  <si>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</si>
  <si>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</si>
  <si>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</si>
  <si>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</si>
  <si>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</si>
  <si>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</si>
  <si>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</si>
  <si>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</si>
  <si>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</si>
  <si>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</si>
  <si>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</si>
  <si>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</si>
  <si>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</si>
  <si>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</si>
  <si>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</si>
  <si>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</si>
  <si>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</si>
  <si>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</si>
  <si>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</si>
  <si>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</si>
  <si>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</si>
  <si>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</si>
  <si>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</si>
  <si>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</si>
  <si>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</si>
  <si>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</si>
  <si>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</si>
  <si>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</si>
  <si>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</si>
  <si>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</si>
  <si>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</si>
  <si>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</si>
  <si>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</si>
  <si>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</si>
  <si>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</si>
  <si>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</si>
  <si>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</si>
  <si>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</si>
  <si>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</si>
  <si>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</si>
  <si>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</si>
  <si>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</si>
  <si>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</si>
  <si>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</si>
  <si>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</si>
  <si>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</si>
  <si>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</si>
  <si>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</si>
  <si>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</si>
  <si>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</si>
  <si>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</si>
  <si>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</si>
  <si>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</si>
  <si>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</si>
  <si>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</si>
  <si>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</si>
  <si>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</si>
  <si>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</si>
  <si>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</si>
  <si>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</si>
  <si>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</si>
  <si>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</si>
  <si>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</si>
  <si>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</si>
  <si>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</si>
  <si>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</si>
  <si>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</si>
  <si>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</si>
  <si>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</si>
  <si>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</si>
  <si>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</si>
  <si>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</si>
  <si>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</si>
  <si>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</si>
  <si>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</si>
  <si>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</si>
  <si>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</si>
  <si>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</si>
  <si>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</si>
  <si>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</si>
  <si>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</si>
  <si>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</si>
  <si>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</si>
  <si>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</si>
  <si>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</si>
  <si>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</si>
  <si>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</si>
  <si>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</si>
  <si>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</si>
  <si>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</si>
  <si>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</si>
  <si>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</si>
  <si>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</si>
  <si>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</si>
  <si>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</si>
  <si>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</si>
  <si>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</si>
  <si>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</si>
  <si>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</si>
  <si>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</si>
  <si>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</si>
  <si>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</si>
  <si>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</si>
  <si>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</si>
  <si>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</si>
  <si>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</si>
  <si>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</si>
  <si>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</si>
  <si>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</si>
  <si>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</si>
  <si>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</si>
  <si>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</si>
  <si>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</si>
  <si>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</si>
  <si>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</si>
  <si>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</si>
  <si>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</si>
  <si>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</si>
  <si>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</si>
  <si>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</si>
  <si>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</si>
  <si>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</si>
  <si>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</si>
  <si>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</si>
  <si>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</si>
  <si>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</si>
  <si>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</si>
  <si>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</si>
  <si>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</si>
  <si>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</si>
  <si>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</si>
  <si>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</si>
  <si>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</si>
  <si>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</si>
  <si>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</si>
  <si>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</si>
  <si>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</si>
  <si>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</si>
  <si>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</si>
  <si>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</si>
  <si>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</si>
  <si>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</si>
  <si>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</si>
  <si>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</si>
  <si>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</si>
  <si>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</si>
  <si>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</si>
  <si>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</si>
  <si>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</si>
  <si>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</si>
  <si>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</si>
  <si>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</si>
  <si>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</si>
  <si>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</si>
  <si>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</si>
  <si>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</si>
  <si>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</si>
  <si>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</si>
  <si>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</si>
  <si>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</si>
  <si>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</si>
  <si>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</si>
  <si>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</si>
  <si>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</si>
  <si>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</si>
  <si>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</si>
  <si>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</si>
  <si>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</si>
  <si>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</si>
  <si>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</si>
  <si>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</si>
  <si>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</si>
  <si>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</si>
  <si>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</si>
  <si>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</si>
  <si>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</si>
  <si>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</si>
  <si>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</si>
  <si>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</si>
  <si>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</si>
  <si>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</si>
  <si>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</si>
  <si>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</si>
  <si>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</si>
  <si>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</si>
  <si>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</si>
  <si>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</si>
  <si>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</si>
  <si>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</si>
  <si>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</si>
  <si>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</si>
  <si>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</si>
  <si>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</si>
  <si>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</si>
  <si>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</si>
  <si>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</si>
  <si>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</si>
  <si>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</si>
  <si>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</si>
  <si>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</si>
  <si>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</si>
  <si>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</si>
  <si>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</si>
  <si>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</si>
  <si>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</si>
  <si>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</si>
  <si>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</si>
  <si>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</si>
  <si>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</si>
  <si>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</si>
  <si>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</si>
  <si>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</si>
  <si>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</si>
  <si>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</si>
  <si>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</si>
  <si>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</si>
  <si>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</si>
  <si>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</si>
  <si>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</si>
  <si>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</si>
  <si>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</si>
  <si>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</si>
  <si>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</si>
  <si>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</si>
  <si>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</si>
  <si>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</si>
  <si>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</si>
  <si>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</si>
  <si>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</si>
  <si>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</si>
  <si>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</si>
  <si>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</si>
  <si>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</si>
  <si>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</si>
  <si>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</si>
  <si>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</si>
  <si>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</si>
  <si>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</si>
  <si>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</si>
  <si>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</si>
  <si>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</si>
  <si>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</si>
  <si>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</si>
  <si>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</si>
  <si>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</si>
  <si>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</si>
  <si>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</si>
  <si>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</si>
  <si>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</si>
  <si>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</si>
  <si>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</si>
  <si>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</si>
  <si>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</si>
  <si>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</si>
  <si>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</si>
  <si>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</si>
  <si>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</si>
  <si>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</si>
  <si>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</si>
  <si>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</si>
  <si>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</si>
  <si>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</si>
  <si>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</si>
  <si>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</si>
  <si>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</si>
  <si>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</si>
  <si>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</si>
  <si>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</si>
  <si>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</si>
  <si>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</si>
  <si>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</si>
  <si>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</si>
  <si>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</si>
  <si>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</si>
  <si>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</si>
  <si>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</si>
  <si>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</si>
  <si>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</si>
  <si>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</si>
  <si>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</si>
  <si>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</si>
  <si>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</si>
  <si>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</si>
  <si>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</si>
  <si>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</si>
  <si>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</si>
  <si>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</si>
  <si>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</si>
  <si>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</si>
  <si>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</si>
  <si>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</si>
  <si>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</si>
  <si>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</si>
  <si>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</si>
  <si>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</si>
  <si>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</si>
  <si>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</si>
  <si>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</si>
  <si>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</si>
  <si>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</si>
  <si>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</si>
  <si>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</si>
  <si>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</si>
  <si>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</si>
  <si>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</si>
  <si>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</si>
  <si>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</si>
  <si>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</si>
  <si>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</si>
  <si>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</si>
  <si>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</si>
  <si>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</si>
  <si>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</si>
  <si>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</si>
  <si>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</si>
  <si>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</si>
  <si>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</si>
  <si>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</si>
  <si>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</si>
  <si>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</si>
  <si>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</si>
  <si>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</si>
  <si>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</si>
  <si>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</si>
  <si>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</si>
  <si>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</si>
  <si>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</si>
  <si>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</si>
  <si>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</si>
  <si>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</si>
  <si>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</si>
  <si>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</si>
  <si>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</si>
  <si>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</si>
  <si>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</si>
  <si>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</si>
  <si>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</si>
  <si>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</si>
  <si>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</si>
  <si>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</si>
  <si>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</si>
  <si>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</si>
  <si>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</si>
  <si>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</si>
  <si>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</si>
  <si>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</si>
  <si>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</si>
  <si>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</si>
  <si>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</si>
  <si>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</si>
  <si>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</si>
  <si>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</si>
  <si>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</si>
  <si>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</si>
  <si>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</si>
  <si>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</si>
  <si>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</si>
  <si>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</si>
  <si>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</si>
  <si>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</si>
  <si>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</si>
  <si>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</si>
  <si>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</si>
  <si>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</si>
  <si>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</si>
  <si>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</si>
  <si>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</si>
  <si>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</si>
  <si>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</si>
  <si>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</si>
  <si>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</si>
  <si>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</si>
  <si>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</si>
  <si>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</si>
  <si>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</si>
  <si>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</si>
  <si>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</si>
  <si>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</si>
  <si>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</si>
  <si>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</si>
  <si>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</si>
  <si>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</si>
  <si>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</si>
  <si>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</si>
  <si>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</si>
  <si>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</si>
  <si>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</si>
  <si>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</si>
  <si>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</si>
  <si>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</si>
  <si>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</si>
  <si>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</si>
  <si>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</si>
  <si>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</si>
  <si>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</si>
  <si>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</si>
  <si>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</si>
  <si>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</si>
  <si>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</si>
  <si>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</si>
  <si>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</si>
  <si>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</si>
  <si>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</si>
  <si>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</si>
  <si>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</si>
  <si>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</si>
  <si>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</si>
  <si>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</si>
  <si>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</si>
  <si>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</si>
  <si>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</si>
  <si>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</si>
  <si>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</si>
  <si>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</si>
  <si>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</si>
  <si>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</si>
  <si>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</si>
  <si>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</si>
  <si>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</si>
  <si>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</si>
  <si>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</si>
  <si>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</si>
  <si>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</si>
  <si>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</si>
  <si>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</si>
  <si>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</si>
  <si>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</si>
  <si>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</si>
  <si>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</si>
  <si>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</si>
  <si>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</si>
  <si>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</si>
  <si>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</si>
  <si>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</si>
  <si>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</si>
  <si>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</si>
  <si>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</si>
  <si>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</si>
  <si>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</si>
  <si>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</si>
  <si>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</si>
  <si>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</si>
  <si>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</si>
  <si>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</si>
  <si>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</si>
  <si>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</si>
  <si>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</si>
  <si>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</si>
  <si>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</si>
  <si>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</si>
  <si>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</si>
  <si>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</si>
  <si>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</si>
  <si>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</si>
  <si>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</si>
  <si>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</si>
  <si>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</si>
  <si>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</si>
  <si>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</si>
  <si>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</si>
  <si>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</si>
  <si>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</si>
  <si>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</si>
  <si>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</si>
  <si>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</si>
  <si>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</si>
  <si>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</si>
  <si>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</si>
  <si>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</si>
  <si>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</si>
  <si>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</si>
  <si>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</si>
  <si>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</si>
  <si>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</si>
  <si>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</si>
  <si>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</si>
  <si>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</si>
  <si>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</si>
  <si>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</si>
  <si>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</si>
  <si>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</si>
  <si>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</si>
  <si>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</si>
  <si>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</si>
  <si>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</si>
  <si>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</si>
  <si>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</si>
  <si>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</si>
  <si>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</si>
  <si>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</si>
  <si>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</si>
  <si>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</si>
  <si>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</si>
  <si>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</si>
  <si>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</si>
  <si>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</si>
  <si>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</si>
  <si>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</si>
  <si>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</si>
  <si>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</si>
  <si>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</si>
  <si>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</si>
  <si>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</si>
  <si>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</si>
  <si>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</si>
  <si>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</si>
  <si>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</si>
  <si>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</si>
  <si>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</si>
  <si>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</si>
  <si>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</si>
  <si>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</si>
  <si>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</si>
  <si>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</si>
  <si>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</si>
  <si>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</si>
  <si>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</si>
  <si>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</si>
  <si>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</si>
  <si>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</si>
  <si>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</si>
  <si>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</si>
  <si>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</si>
  <si>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</si>
  <si>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</si>
  <si>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</si>
  <si>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</si>
  <si>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</si>
  <si>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</si>
  <si>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</si>
  <si>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</si>
  <si>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</si>
  <si>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</si>
  <si>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</si>
  <si>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</si>
  <si>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</si>
  <si>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</si>
  <si>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</si>
  <si>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</si>
  <si>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</si>
  <si>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</si>
  <si>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</si>
  <si>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</si>
  <si>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</si>
  <si>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</si>
  <si>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</si>
  <si>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</si>
  <si>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</si>
  <si>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</si>
  <si>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</si>
  <si>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</si>
  <si>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</si>
  <si>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</si>
  <si>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</si>
  <si>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</si>
  <si>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</si>
  <si>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</si>
  <si>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</si>
  <si>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</si>
  <si>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</si>
  <si>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</si>
  <si>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</si>
  <si>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</si>
  <si>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</si>
  <si>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</si>
  <si>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</si>
  <si>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</si>
  <si>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</si>
  <si>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</si>
  <si>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</si>
  <si>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</si>
  <si>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</si>
  <si>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</si>
  <si>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</si>
  <si>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</si>
  <si>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</si>
  <si>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</si>
  <si>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</si>
  <si>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</si>
  <si>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</si>
  <si>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</si>
  <si>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</si>
  <si>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</si>
  <si>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</si>
  <si>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</si>
  <si>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</si>
  <si>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</si>
  <si>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</si>
  <si>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</si>
  <si>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</si>
  <si>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</si>
  <si>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</si>
  <si>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</si>
  <si>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</si>
  <si>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</si>
  <si>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</si>
  <si>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</si>
  <si>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</si>
  <si>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</si>
  <si>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</si>
  <si>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</si>
  <si>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</si>
  <si>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</si>
  <si>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</si>
  <si>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</si>
  <si>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</si>
  <si>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</si>
  <si>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</si>
  <si>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</si>
  <si>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</si>
  <si>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</si>
  <si>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</si>
  <si>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</si>
  <si>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</si>
  <si>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</si>
  <si>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</si>
  <si>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</si>
  <si>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</si>
  <si>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</si>
  <si>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</si>
  <si>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</si>
  <si>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</si>
  <si>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</si>
  <si>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</si>
  <si>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</si>
  <si>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</si>
  <si>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</si>
  <si>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</si>
  <si>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</si>
  <si>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</si>
  <si>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</si>
  <si>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</si>
  <si>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</si>
  <si>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</si>
  <si>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</si>
  <si>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</si>
  <si>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</si>
  <si>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</si>
  <si>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</si>
  <si>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</si>
  <si>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</si>
  <si>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</si>
  <si>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</si>
  <si>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</si>
  <si>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</si>
  <si>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</si>
  <si>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</si>
  <si>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</si>
  <si>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</si>
  <si>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</si>
  <si>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</si>
  <si>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</si>
  <si>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</si>
  <si>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</si>
  <si>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</si>
  <si>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</si>
  <si>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</si>
  <si>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</si>
  <si>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</si>
  <si>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</si>
  <si>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</si>
  <si>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</si>
  <si>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</si>
  <si>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</si>
  <si>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</si>
  <si>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</si>
  <si>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</si>
  <si>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</si>
  <si>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</si>
  <si>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</si>
  <si>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</si>
  <si>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</si>
  <si>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</si>
  <si>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</si>
  <si>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</si>
  <si>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</si>
  <si>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</si>
  <si>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</si>
  <si>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</si>
  <si>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</si>
  <si>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</si>
  <si>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</si>
  <si>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</si>
  <si>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</si>
  <si>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</si>
  <si>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</si>
  <si>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</si>
  <si>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</si>
  <si>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</si>
  <si>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</si>
  <si>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</si>
  <si>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</si>
  <si>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</si>
  <si>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</si>
  <si>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</si>
  <si>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</si>
  <si>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</si>
  <si>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</si>
  <si>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</si>
  <si>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</si>
  <si>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</si>
  <si>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</si>
  <si>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</si>
  <si>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</si>
  <si>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</si>
  <si>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</si>
  <si>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</si>
  <si>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</si>
  <si>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</si>
  <si>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</si>
  <si>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</si>
  <si>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</si>
  <si>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</si>
  <si>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</si>
  <si>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</si>
  <si>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</si>
  <si>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</si>
  <si>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</si>
  <si>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</si>
  <si>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</si>
  <si>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</si>
  <si>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</si>
  <si>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</si>
  <si>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</si>
  <si>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</si>
  <si>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</si>
  <si>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</si>
  <si>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</si>
  <si>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</si>
  <si>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</si>
  <si>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</si>
  <si>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</si>
  <si>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</si>
  <si>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</si>
  <si>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</si>
  <si>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</si>
  <si>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</si>
  <si>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</si>
  <si>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</si>
  <si>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</si>
  <si>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</si>
  <si>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</si>
  <si>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</si>
  <si>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</si>
  <si>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</si>
  <si>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</si>
  <si>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</si>
  <si>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</si>
  <si>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</si>
  <si>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</si>
  <si>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</si>
  <si>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</si>
  <si>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</si>
  <si>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</si>
  <si>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</si>
  <si>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</si>
  <si>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</si>
  <si>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</si>
  <si>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</si>
  <si>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</si>
  <si>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</si>
  <si>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</si>
  <si>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</si>
  <si>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</si>
  <si>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</si>
  <si>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</si>
  <si>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</si>
  <si>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</si>
  <si>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</si>
  <si>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</si>
  <si>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</si>
  <si>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</si>
  <si>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</si>
  <si>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</si>
  <si>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</si>
  <si>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</si>
  <si>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</si>
  <si>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</si>
  <si>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</si>
  <si>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</si>
  <si>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</si>
  <si>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</si>
  <si>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</si>
  <si>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</si>
  <si>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</si>
  <si>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</si>
  <si>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</si>
  <si>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</si>
  <si>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</si>
  <si>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</si>
  <si>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</si>
  <si>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</si>
  <si>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</si>
  <si>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</si>
  <si>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</si>
  <si>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</si>
  <si>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</si>
  <si>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</si>
  <si>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</si>
  <si>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</si>
  <si>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</si>
  <si>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</si>
  <si>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</si>
  <si>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</si>
  <si>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</si>
  <si>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</si>
  <si>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</si>
  <si>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</si>
  <si>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</si>
  <si>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</si>
  <si>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</si>
  <si>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</si>
  <si>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</si>
  <si>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</si>
  <si>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</si>
  <si>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</si>
  <si>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</si>
  <si>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</si>
  <si>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</si>
  <si>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</si>
  <si>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</si>
  <si>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</si>
  <si>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</si>
  <si>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</si>
  <si>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</si>
  <si>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</si>
  <si>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</si>
  <si>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</si>
  <si>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</si>
  <si>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</si>
  <si>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</si>
  <si>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</si>
  <si>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</si>
  <si>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</si>
  <si>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</si>
  <si>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</si>
  <si>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</si>
  <si>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</si>
  <si>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</si>
  <si>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</si>
  <si>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</si>
  <si>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</si>
  <si>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</si>
  <si>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</si>
  <si>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</si>
  <si>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</si>
  <si>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</si>
  <si>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</si>
  <si>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</si>
  <si>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</si>
  <si>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</si>
  <si>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</si>
  <si>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</si>
  <si>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</si>
  <si>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</si>
  <si>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</si>
  <si>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</si>
  <si>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</si>
  <si>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</si>
  <si>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</si>
  <si>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</si>
  <si>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</si>
  <si>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</si>
  <si>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</si>
  <si>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</si>
  <si>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</si>
  <si>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</si>
  <si>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</si>
  <si>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</si>
  <si>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</si>
  <si>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</si>
  <si>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</si>
  <si>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</si>
  <si>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</si>
  <si>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</si>
  <si>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</si>
  <si>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</si>
  <si>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</si>
  <si>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</si>
  <si>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</si>
  <si>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</si>
  <si>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</si>
  <si>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</si>
  <si>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</si>
  <si>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</si>
  <si>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</si>
  <si>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</si>
  <si>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</si>
  <si>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</si>
  <si>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</si>
  <si>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</si>
  <si>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</si>
  <si>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</si>
  <si>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</si>
  <si>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</si>
  <si>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</si>
  <si>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</si>
  <si>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</si>
  <si>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</si>
  <si>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</si>
  <si>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</si>
  <si>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</si>
  <si>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</si>
  <si>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</si>
  <si>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</si>
  <si>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</si>
  <si>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</si>
  <si>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</si>
  <si>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</si>
  <si>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</si>
  <si>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</si>
  <si>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</si>
  <si>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</si>
  <si>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</si>
  <si>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</si>
  <si>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</si>
  <si>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</si>
  <si>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</si>
  <si>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</si>
  <si>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</si>
  <si>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</si>
  <si>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</si>
  <si>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</si>
  <si>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</si>
  <si>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</si>
  <si>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</si>
  <si>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</si>
  <si>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</si>
  <si>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</si>
  <si>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</si>
  <si>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</si>
  <si>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</si>
  <si>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</si>
  <si>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</si>
  <si>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</si>
  <si>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</si>
  <si>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</si>
  <si>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</si>
  <si>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</si>
  <si>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</si>
  <si>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</si>
  <si>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</si>
  <si>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</si>
  <si>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</si>
  <si>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</si>
  <si>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</si>
  <si>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</si>
  <si>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</si>
  <si>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</si>
  <si>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</si>
  <si>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</si>
  <si>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</si>
  <si>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</si>
  <si>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</si>
  <si>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</si>
  <si>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</si>
  <si>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</si>
  <si>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</si>
  <si>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</si>
  <si>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</si>
  <si>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</si>
  <si>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</si>
  <si>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</si>
  <si>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</si>
  <si>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</si>
  <si>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</si>
  <si>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</si>
  <si>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</si>
  <si>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</si>
  <si>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</si>
  <si>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</si>
  <si>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</si>
  <si>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</si>
  <si>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</si>
  <si>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</si>
  <si>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</si>
  <si>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</si>
  <si>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</si>
  <si>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</si>
  <si>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</si>
  <si>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</si>
  <si>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</si>
  <si>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</si>
  <si>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</si>
  <si>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</si>
  <si>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</si>
  <si>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</si>
  <si>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</si>
  <si>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</si>
  <si>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</si>
  <si>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</si>
  <si>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</si>
  <si>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</si>
  <si>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</si>
  <si>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</si>
  <si>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</si>
  <si>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</si>
  <si>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</si>
  <si>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</si>
  <si>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</si>
  <si>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</si>
  <si>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</si>
  <si>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</si>
  <si>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</si>
  <si>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</si>
  <si>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</si>
  <si>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</si>
  <si>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</si>
  <si>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</si>
  <si>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</si>
  <si>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</si>
  <si>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</si>
  <si>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</si>
  <si>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</si>
  <si>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</si>
  <si>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</si>
  <si>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</si>
  <si>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</si>
  <si>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</si>
  <si>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</si>
  <si>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</si>
  <si>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</si>
  <si>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</si>
  <si>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</si>
  <si>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</si>
  <si>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</si>
  <si>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</si>
  <si>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</si>
  <si>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</si>
  <si>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</si>
  <si>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</si>
  <si>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</si>
  <si>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</si>
  <si>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</si>
  <si>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</si>
  <si>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</si>
  <si>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</si>
  <si>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</si>
  <si>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</si>
  <si>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</si>
  <si>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</si>
  <si>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</si>
  <si>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</si>
  <si>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</si>
  <si>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</si>
  <si>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</si>
  <si>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</si>
  <si>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</si>
  <si>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</si>
  <si>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</si>
  <si>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</si>
  <si>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</si>
  <si>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</si>
  <si>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</si>
  <si>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</si>
  <si>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</si>
  <si>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</si>
  <si>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</si>
  <si>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</si>
  <si>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</si>
  <si>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</si>
  <si>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</si>
  <si>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</si>
  <si>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</si>
  <si>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</si>
  <si>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</si>
  <si>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</si>
  <si>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</si>
  <si>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</si>
  <si>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</si>
  <si>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</si>
  <si>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</si>
  <si>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</si>
  <si>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</si>
  <si>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</si>
  <si>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</si>
  <si>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</si>
  <si>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</si>
  <si>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</si>
  <si>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</si>
  <si>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</si>
  <si>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</si>
  <si>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</si>
  <si>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</si>
  <si>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</si>
  <si>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</si>
  <si>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</si>
  <si>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</si>
  <si>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</si>
  <si>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</si>
  <si>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</si>
  <si>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</si>
  <si>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</si>
  <si>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</si>
  <si>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</si>
  <si>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</si>
  <si>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</si>
  <si>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</si>
  <si>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</si>
  <si>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</si>
  <si>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</si>
  <si>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</si>
  <si>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</si>
  <si>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</si>
  <si>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</si>
  <si>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</si>
  <si>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</si>
  <si>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</si>
  <si>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</si>
  <si>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</si>
  <si>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</si>
  <si>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</si>
  <si>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</si>
  <si>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</si>
  <si>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</si>
  <si>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</si>
  <si>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</si>
  <si>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</si>
  <si>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</si>
  <si>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</si>
  <si>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</si>
  <si>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</si>
  <si>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</si>
  <si>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</si>
  <si>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</si>
  <si>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</si>
  <si>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</si>
  <si>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</si>
  <si>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</si>
  <si>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</si>
  <si>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</si>
  <si>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</si>
  <si>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</si>
  <si>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</si>
  <si>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</si>
  <si>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</si>
  <si>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</si>
  <si>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</si>
  <si>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</si>
  <si>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</si>
  <si>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</si>
  <si>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</si>
  <si>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</si>
  <si>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</si>
  <si>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</si>
  <si>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</si>
  <si>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</si>
  <si>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</si>
  <si>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</si>
  <si>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</si>
  <si>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</si>
  <si>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</si>
  <si>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</si>
  <si>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</si>
  <si>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</si>
  <si>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</si>
  <si>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</si>
  <si>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</si>
  <si>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</si>
  <si>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</si>
  <si>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</si>
  <si>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</si>
  <si>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</si>
  <si>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</si>
  <si>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</si>
  <si>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</si>
  <si>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</si>
  <si>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</si>
  <si>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</si>
  <si>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</si>
  <si>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</si>
  <si>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</si>
  <si>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</si>
  <si>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</si>
  <si>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</si>
  <si>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</si>
  <si>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</si>
  <si>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</si>
  <si>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</si>
  <si>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</si>
  <si>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</si>
  <si>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</si>
  <si>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</si>
  <si>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</si>
  <si>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</si>
  <si>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</si>
  <si>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</si>
  <si>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</si>
  <si>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</si>
  <si>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</si>
  <si>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</si>
  <si>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</si>
  <si>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</si>
  <si>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</si>
  <si>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</si>
  <si>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</si>
  <si>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</si>
  <si>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</si>
  <si>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</si>
  <si>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</si>
  <si>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</si>
  <si>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</si>
  <si>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</si>
  <si>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</si>
  <si>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</si>
  <si>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</si>
  <si>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</si>
  <si>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</si>
  <si>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</si>
  <si>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</si>
  <si>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</si>
  <si>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</si>
  <si>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</si>
  <si>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</si>
  <si>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</si>
  <si>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</si>
  <si>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</si>
  <si>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</si>
  <si>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</si>
  <si>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</si>
  <si>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</si>
  <si>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</si>
  <si>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</si>
  <si>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</si>
  <si>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</si>
  <si>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</si>
  <si>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</si>
  <si>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</si>
  <si>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</si>
  <si>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</si>
  <si>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</si>
  <si>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</si>
  <si>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</si>
  <si>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</si>
  <si>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</si>
  <si>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</si>
  <si>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</si>
  <si>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</si>
  <si>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</si>
  <si>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</si>
  <si>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</si>
  <si>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</si>
  <si>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</si>
  <si>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</si>
  <si>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</si>
  <si>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</si>
  <si>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</si>
  <si>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</si>
  <si>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</si>
  <si>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</si>
  <si>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</si>
  <si>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</si>
  <si>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</si>
  <si>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</si>
  <si>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</si>
  <si>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</si>
  <si>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</si>
  <si>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</si>
  <si>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</si>
  <si>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</si>
  <si>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</si>
  <si>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</si>
  <si>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</si>
  <si>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</si>
  <si>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</si>
  <si>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</si>
  <si>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</si>
  <si>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</si>
  <si>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</si>
  <si>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</si>
  <si>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</si>
  <si>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</si>
  <si>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</si>
  <si>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</si>
  <si>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</si>
  <si>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</si>
  <si>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</si>
  <si>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</si>
  <si>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</si>
  <si>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</si>
  <si>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</si>
  <si>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</si>
  <si>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</si>
  <si>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</si>
  <si>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</si>
  <si>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</si>
  <si>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</si>
  <si>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</si>
  <si>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</si>
  <si>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</si>
  <si>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</si>
  <si>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</si>
  <si>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</si>
  <si>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</si>
  <si>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</si>
  <si>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</si>
  <si>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</si>
  <si>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</si>
  <si>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</si>
  <si>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</si>
  <si>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</si>
  <si>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</si>
  <si>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</si>
  <si>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</si>
  <si>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</si>
  <si>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</si>
  <si>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</si>
  <si>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</si>
  <si>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</si>
  <si>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</si>
  <si>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</si>
  <si>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</si>
  <si>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</si>
  <si>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</si>
  <si>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</si>
  <si>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</si>
  <si>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</si>
  <si>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</si>
  <si>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</si>
  <si>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</si>
  <si>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</si>
  <si>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</si>
  <si>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</si>
  <si>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</si>
  <si>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</si>
  <si>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</si>
  <si>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</si>
  <si>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</si>
  <si>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</si>
  <si>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</si>
  <si>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</si>
  <si>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</si>
  <si>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</si>
  <si>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</si>
  <si>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</si>
  <si>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</si>
  <si>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</si>
  <si>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</si>
  <si>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</si>
  <si>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</si>
  <si>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</si>
  <si>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</si>
  <si>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</si>
  <si>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</si>
  <si>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</si>
  <si>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</si>
  <si>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</si>
  <si>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</si>
  <si>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</si>
  <si>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</si>
  <si>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</si>
  <si>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</si>
  <si>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</si>
  <si>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</si>
  <si>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</si>
  <si>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</si>
  <si>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</si>
  <si>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</si>
  <si>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</si>
  <si>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</si>
  <si>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</si>
  <si>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</si>
  <si>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</si>
  <si>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</si>
  <si>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</si>
  <si>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</si>
  <si>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</si>
  <si>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</si>
  <si>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</si>
  <si>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</si>
  <si>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</si>
  <si>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</si>
  <si>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</si>
  <si>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</si>
  <si>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</si>
  <si>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</si>
  <si>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</si>
  <si>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</si>
  <si>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</si>
  <si>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</si>
  <si>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</si>
  <si>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</si>
  <si>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</si>
  <si>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</si>
  <si>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</si>
  <si>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</si>
  <si>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</si>
  <si>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</si>
  <si>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</si>
  <si>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</si>
  <si>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</si>
  <si>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</si>
  <si>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</si>
  <si>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</si>
  <si>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</si>
  <si>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</si>
  <si>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</si>
  <si>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</si>
  <si>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</si>
  <si>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</si>
  <si>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</si>
  <si>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</si>
  <si>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</si>
  <si>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</si>
  <si>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</si>
  <si>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</si>
  <si>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</si>
  <si>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</si>
  <si>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</si>
  <si>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</si>
  <si>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</si>
  <si>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</si>
  <si>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</si>
  <si>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</si>
  <si>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</si>
  <si>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</si>
  <si>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</si>
  <si>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</si>
  <si>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</si>
  <si>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</si>
  <si>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</si>
  <si>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</si>
  <si>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</si>
  <si>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</si>
  <si>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</si>
  <si>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</si>
  <si>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</si>
  <si>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</si>
  <si>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</si>
  <si>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</si>
  <si>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</si>
  <si>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</si>
  <si>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</si>
  <si>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</si>
  <si>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</si>
  <si>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</si>
  <si>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</si>
  <si>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</si>
  <si>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</si>
  <si>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</si>
  <si>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</si>
  <si>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</si>
  <si>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</si>
  <si>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</si>
  <si>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</si>
  <si>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</si>
  <si>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</si>
  <si>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</si>
  <si>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</si>
  <si>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</si>
  <si>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</si>
  <si>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</si>
  <si>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</si>
  <si>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</si>
  <si>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</si>
  <si>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</si>
  <si>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</si>
  <si>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</si>
  <si>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</si>
  <si>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</si>
  <si>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</si>
  <si>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</si>
  <si>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</si>
  <si>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</si>
  <si>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</si>
  <si>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</si>
  <si>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</si>
  <si>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</si>
  <si>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</si>
  <si>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</si>
  <si>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</si>
  <si>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</si>
  <si>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</si>
  <si>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</si>
  <si>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</si>
  <si>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</si>
  <si>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</si>
  <si>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</si>
  <si>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</si>
  <si>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</si>
  <si>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</si>
  <si>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</si>
  <si>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</si>
  <si>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</si>
  <si>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</si>
  <si>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</si>
  <si>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</si>
  <si>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</si>
  <si>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</si>
  <si>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</si>
  <si>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</si>
  <si>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</si>
  <si>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</si>
  <si>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</si>
  <si>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</si>
  <si>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</si>
  <si>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</si>
  <si>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</si>
  <si>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</si>
  <si>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</si>
  <si>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</si>
  <si>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</si>
  <si>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</si>
  <si>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</si>
  <si>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</si>
  <si>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</si>
  <si>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</si>
  <si>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</si>
  <si>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</si>
  <si>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</si>
  <si>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</si>
  <si>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</si>
  <si>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</si>
  <si>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</si>
  <si>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</si>
  <si>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</si>
  <si>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</si>
  <si>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</si>
  <si>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</si>
  <si>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</si>
  <si>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</si>
  <si>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</si>
  <si>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</si>
  <si>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</si>
  <si>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</si>
  <si>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</si>
  <si>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</si>
  <si>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</si>
  <si>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</si>
  <si>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</si>
  <si>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</si>
  <si>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</si>
  <si>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</si>
  <si>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</si>
  <si>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</si>
  <si>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</si>
  <si>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</si>
  <si>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</si>
  <si>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</si>
  <si>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</si>
  <si>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</si>
  <si>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</si>
  <si>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</si>
  <si>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</si>
  <si>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</si>
  <si>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</si>
  <si>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</si>
  <si>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</si>
  <si>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</si>
  <si>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</si>
  <si>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</si>
  <si>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</si>
  <si>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</si>
  <si>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</si>
  <si>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</si>
  <si>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</si>
  <si>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</si>
  <si>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</si>
  <si>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</si>
  <si>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</si>
  <si>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</si>
  <si>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</si>
  <si>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</si>
  <si>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</si>
  <si>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</si>
  <si>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</si>
  <si>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</si>
  <si>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</si>
  <si>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</si>
  <si>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</si>
  <si>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</si>
  <si>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</si>
  <si>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</si>
  <si>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</si>
  <si>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</si>
  <si>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</si>
  <si>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</si>
  <si>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</si>
  <si>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</si>
  <si>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</si>
  <si>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</si>
  <si>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</si>
  <si>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</si>
  <si>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</si>
  <si>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</si>
  <si>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</si>
  <si>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</si>
  <si>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</si>
  <si>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</si>
  <si>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</si>
  <si>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</si>
  <si>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</si>
  <si>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</si>
  <si>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</si>
  <si>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</si>
  <si>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</si>
  <si>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</si>
  <si>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</si>
  <si>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</si>
  <si>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</si>
  <si>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</si>
  <si>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</si>
  <si>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</si>
  <si>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</si>
  <si>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</si>
  <si>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</si>
  <si>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</si>
  <si>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</si>
  <si>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</si>
  <si>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</si>
  <si>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</si>
  <si>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</si>
  <si>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</si>
  <si>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</si>
  <si>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</si>
  <si>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</si>
  <si>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</si>
  <si>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</si>
  <si>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</si>
  <si>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</si>
  <si>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</si>
  <si>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</si>
  <si>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</si>
  <si>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</si>
  <si>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</si>
  <si>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</si>
  <si>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</si>
  <si>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</si>
  <si>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</si>
  <si>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</si>
  <si>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</si>
  <si>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</si>
  <si>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</si>
  <si>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</si>
  <si>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</si>
  <si>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</si>
  <si>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</si>
  <si>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</si>
  <si>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</si>
  <si>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</si>
  <si>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</si>
  <si>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</si>
  <si>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</si>
  <si>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</si>
  <si>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</si>
  <si>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</si>
  <si>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</si>
  <si>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</si>
  <si>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</si>
  <si>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</si>
  <si>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</si>
  <si>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</si>
  <si>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</si>
  <si>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</si>
  <si>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</si>
  <si>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</si>
  <si>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</si>
  <si>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</si>
  <si>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</si>
  <si>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</si>
  <si>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</si>
  <si>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</si>
  <si>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</si>
  <si>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</si>
  <si>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</si>
  <si>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</si>
  <si>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</si>
  <si>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</si>
  <si>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</si>
  <si>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</si>
  <si>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</si>
  <si>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</si>
  <si>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</si>
  <si>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</si>
  <si>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</si>
  <si>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</si>
  <si>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</si>
  <si>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</si>
  <si>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</si>
  <si>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</si>
  <si>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</si>
  <si>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</si>
  <si>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</si>
  <si>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</si>
  <si>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</si>
  <si>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</si>
  <si>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</si>
  <si>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</si>
  <si>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</si>
  <si>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</si>
  <si>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</si>
  <si>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</si>
  <si>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</si>
  <si>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</si>
  <si>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</si>
  <si>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</si>
  <si>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</si>
  <si>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</si>
  <si>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</si>
  <si>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</si>
  <si>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</si>
  <si>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</si>
  <si>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</si>
  <si>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</si>
  <si>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</si>
  <si>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</si>
  <si>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</si>
  <si>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</si>
  <si>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</si>
  <si>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</si>
  <si>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</si>
  <si>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</si>
  <si>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</si>
  <si>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</si>
  <si>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</si>
  <si>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</si>
  <si>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</si>
  <si>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</si>
  <si>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</si>
  <si>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</si>
  <si>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</si>
  <si>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</si>
  <si>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</si>
  <si>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</si>
  <si>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</si>
  <si>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</si>
  <si>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</si>
  <si>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</si>
  <si>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</si>
  <si>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</si>
  <si>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</si>
  <si>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</si>
  <si>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</si>
  <si>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</si>
  <si>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</si>
  <si>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</si>
  <si>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</si>
  <si>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</si>
  <si>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</si>
  <si>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</si>
  <si>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</si>
  <si>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</si>
  <si>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</si>
  <si>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</si>
  <si>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</si>
  <si>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</si>
  <si>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</si>
  <si>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</si>
  <si>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</si>
  <si>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</si>
  <si>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</si>
  <si>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</si>
  <si>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</si>
  <si>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</si>
  <si>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</si>
  <si>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</si>
  <si>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</si>
  <si>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</si>
  <si>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</si>
  <si>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</si>
  <si>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</si>
  <si>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</si>
  <si>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</si>
  <si>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</si>
  <si>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</si>
  <si>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</si>
  <si>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</si>
  <si>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</si>
  <si>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</si>
  <si>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</si>
  <si>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</si>
  <si>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</si>
  <si>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</si>
  <si>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</si>
  <si>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</si>
  <si>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</si>
  <si>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</si>
  <si>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</si>
  <si>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</si>
  <si>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</si>
  <si>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</si>
  <si>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</si>
  <si>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</si>
  <si>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</si>
  <si>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</si>
  <si>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</si>
  <si>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</si>
  <si>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</si>
  <si>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</si>
  <si>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</si>
  <si>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</si>
  <si>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</si>
  <si>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</si>
  <si>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</si>
  <si>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</si>
  <si>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</si>
  <si>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</si>
  <si>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</si>
  <si>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</si>
  <si>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</si>
  <si>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</si>
  <si>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</si>
  <si>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</si>
  <si>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</si>
  <si>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</si>
  <si>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</si>
  <si>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</si>
  <si>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</si>
  <si>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</si>
  <si>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</si>
  <si>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</si>
  <si>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</si>
  <si>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</si>
  <si>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</si>
  <si>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</si>
  <si>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</si>
  <si>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</si>
  <si>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</si>
  <si>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</si>
  <si>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</si>
  <si>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</si>
  <si>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</si>
  <si>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</si>
  <si>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</si>
  <si>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</si>
  <si>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</si>
  <si>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</si>
  <si>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</si>
  <si>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</si>
  <si>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</si>
  <si>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</si>
  <si>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</si>
  <si>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</si>
  <si>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</si>
  <si>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</si>
  <si>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</si>
  <si>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</si>
  <si>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</si>
  <si>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</si>
  <si>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</si>
  <si>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</si>
  <si>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</si>
  <si>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</si>
  <si>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</si>
  <si>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</si>
  <si>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</si>
  <si>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</si>
  <si>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</si>
  <si>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</si>
  <si>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</si>
  <si>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</si>
  <si>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</si>
  <si>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</si>
  <si>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</si>
  <si>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</si>
  <si>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</si>
  <si>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</si>
  <si>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</si>
  <si>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</si>
  <si>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</si>
  <si>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</si>
  <si>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</si>
  <si>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</si>
  <si>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</si>
  <si>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</si>
  <si>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</si>
  <si>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</si>
  <si>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</si>
  <si>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</si>
  <si>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</si>
  <si>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</si>
  <si>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</si>
  <si>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</si>
  <si>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</si>
  <si>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</si>
  <si>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</si>
  <si>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</si>
  <si>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</si>
  <si>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</si>
  <si>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</si>
  <si>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</si>
  <si>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</si>
  <si>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</si>
  <si>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</si>
  <si>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</si>
  <si>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</si>
  <si>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</si>
  <si>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</si>
  <si>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</si>
  <si>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</si>
  <si>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</si>
  <si>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</si>
  <si>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</si>
  <si>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</si>
  <si>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</si>
  <si>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</si>
  <si>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</si>
  <si>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</si>
  <si>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</si>
  <si>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</si>
  <si>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</si>
  <si>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</si>
  <si>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</si>
  <si>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</si>
  <si>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</si>
  <si>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</si>
  <si>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</si>
  <si>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</si>
  <si>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</si>
  <si>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</si>
  <si>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</si>
  <si>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</si>
  <si>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</si>
  <si>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</si>
  <si>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</si>
  <si>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</si>
  <si>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</si>
  <si>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</si>
  <si>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</si>
  <si>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</si>
  <si>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</si>
  <si>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</si>
  <si>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</si>
  <si>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</si>
  <si>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</si>
  <si>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</si>
  <si>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</si>
  <si>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</si>
  <si>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</si>
  <si>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</si>
  <si>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</si>
  <si>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</si>
  <si>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</si>
  <si>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</si>
  <si>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</si>
  <si>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</si>
  <si>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</si>
  <si>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</si>
  <si>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</si>
  <si>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</si>
  <si>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</si>
  <si>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</si>
  <si>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</si>
  <si>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</si>
  <si>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</si>
  <si>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</si>
  <si>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</si>
  <si>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</si>
  <si>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</si>
  <si>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</si>
  <si>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</si>
  <si>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</si>
  <si>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</si>
  <si>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</si>
  <si>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</si>
  <si>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</si>
  <si>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</si>
  <si>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</si>
  <si>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</si>
  <si>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</si>
  <si>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</si>
  <si>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</si>
  <si>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</si>
  <si>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</si>
  <si>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</si>
  <si>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</si>
  <si>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</si>
  <si>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</si>
  <si>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</si>
  <si>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</si>
  <si>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</si>
  <si>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</si>
  <si>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</si>
  <si>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</si>
  <si>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</si>
  <si>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</si>
  <si>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</si>
  <si>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</si>
  <si>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</si>
  <si>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</si>
  <si>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</si>
  <si>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</si>
  <si>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</si>
  <si>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</si>
  <si>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</si>
  <si>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</si>
  <si>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</si>
  <si>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</si>
  <si>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</si>
  <si>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</si>
  <si>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</si>
  <si>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</si>
  <si>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</si>
  <si>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</si>
  <si>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</si>
  <si>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</si>
  <si>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</si>
  <si>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</si>
  <si>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</si>
  <si>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</si>
  <si>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</si>
  <si>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</si>
  <si>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</si>
  <si>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</si>
  <si>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</si>
  <si>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</si>
  <si>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</si>
  <si>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</si>
  <si>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</si>
  <si>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</si>
  <si>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</si>
  <si>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</si>
  <si>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</si>
  <si>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</si>
  <si>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</si>
  <si>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</si>
  <si>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</si>
  <si>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</si>
  <si>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</si>
  <si>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</si>
  <si>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</si>
  <si>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</si>
  <si>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</si>
  <si>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</si>
  <si>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</si>
  <si>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</si>
  <si>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</si>
  <si>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</si>
  <si>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</si>
  <si>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</si>
  <si>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</si>
  <si>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</si>
  <si>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</si>
  <si>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</si>
  <si>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</si>
  <si>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</si>
  <si>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</si>
  <si>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</si>
  <si>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</si>
  <si>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</si>
  <si>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</si>
  <si>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</si>
  <si>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</si>
  <si>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</si>
  <si>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</si>
  <si>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</si>
  <si>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</si>
  <si>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</si>
  <si>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</si>
  <si>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</si>
  <si>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</si>
  <si>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</si>
  <si>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</si>
  <si>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</si>
  <si>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</si>
  <si>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</si>
  <si>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</si>
  <si>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</si>
  <si>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</si>
  <si>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</si>
  <si>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</si>
  <si>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</si>
  <si>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</si>
  <si>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</si>
  <si>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</si>
  <si>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</si>
  <si>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</si>
  <si>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</si>
  <si>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</si>
  <si>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</si>
  <si>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</si>
  <si>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</si>
  <si>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</si>
  <si>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</si>
  <si>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</si>
  <si>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</si>
  <si>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</si>
  <si>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</si>
  <si>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</si>
  <si>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</si>
  <si>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</si>
  <si>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</si>
  <si>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</si>
  <si>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</si>
  <si>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</si>
  <si>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</si>
  <si>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</si>
  <si>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</si>
  <si>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</si>
  <si>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</si>
  <si>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</si>
  <si>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</si>
  <si>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</si>
  <si>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</si>
  <si>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</si>
  <si>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</si>
  <si>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</si>
  <si>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</si>
  <si>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</si>
  <si>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</si>
  <si>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</si>
  <si>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</si>
  <si>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</si>
  <si>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</si>
  <si>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</si>
  <si>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</si>
  <si>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</si>
  <si>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</si>
  <si>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</si>
  <si>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</si>
  <si>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</si>
  <si>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</si>
  <si>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</si>
  <si>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</si>
  <si>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</si>
  <si>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</si>
  <si>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</si>
  <si>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</si>
  <si>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</si>
  <si>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</si>
  <si>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</si>
  <si>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</si>
  <si>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</si>
  <si>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</si>
  <si>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</si>
  <si>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</si>
  <si>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</si>
  <si>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</si>
  <si>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</si>
  <si>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</si>
  <si>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</si>
  <si>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</si>
  <si>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</si>
  <si>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</si>
  <si>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</si>
  <si>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</si>
  <si>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</si>
  <si>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</si>
  <si>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</si>
  <si>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</si>
  <si>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</si>
  <si>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</si>
  <si>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</si>
  <si>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</si>
  <si>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</si>
  <si>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</si>
  <si>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</si>
  <si>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</si>
  <si>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</si>
  <si>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</si>
  <si>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</si>
  <si>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</si>
  <si>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</si>
  <si>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</si>
  <si>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</si>
  <si>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</si>
  <si>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</si>
  <si>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</si>
  <si>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</si>
  <si>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</si>
  <si>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</si>
  <si>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</si>
  <si>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</si>
  <si>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</si>
  <si>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</si>
  <si>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</si>
  <si>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</si>
  <si>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</si>
  <si>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</si>
  <si>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</si>
  <si>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</si>
  <si>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</si>
  <si>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</si>
  <si>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</si>
  <si>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</si>
  <si>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</si>
  <si>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</si>
  <si>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</si>
  <si>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</si>
  <si>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</si>
  <si>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</si>
  <si>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</si>
  <si>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</si>
  <si>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</si>
  <si>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</si>
  <si>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</si>
  <si>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</si>
  <si>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</si>
  <si>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</si>
  <si>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</si>
  <si>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</si>
  <si>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</si>
  <si>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</si>
  <si>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</si>
  <si>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</si>
  <si>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</si>
  <si>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</si>
  <si>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</si>
  <si>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</si>
  <si>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</si>
  <si>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</si>
  <si>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</si>
  <si>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</si>
  <si>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</si>
  <si>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</si>
  <si>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</si>
  <si>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</si>
  <si>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</si>
  <si>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</si>
  <si>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</si>
  <si>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</si>
  <si>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</si>
  <si>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</si>
  <si>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</si>
  <si>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</si>
  <si>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</si>
  <si>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</si>
  <si>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</si>
  <si>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</si>
  <si>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</si>
  <si>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</si>
  <si>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</si>
  <si>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</si>
  <si>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</si>
  <si>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</si>
  <si>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</si>
  <si>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</si>
  <si>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</si>
  <si>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</si>
  <si>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</si>
  <si>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</si>
  <si>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</si>
  <si>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</si>
  <si>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</si>
  <si>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</si>
  <si>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</si>
  <si>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</si>
  <si>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</si>
  <si>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</si>
  <si>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</si>
  <si>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</si>
  <si>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</si>
  <si>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</si>
  <si>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</si>
  <si>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</si>
  <si>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</si>
  <si>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</si>
  <si>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</si>
  <si>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</si>
  <si>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</si>
  <si>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</si>
  <si>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</si>
  <si>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</si>
  <si>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</si>
  <si>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</si>
  <si>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</si>
  <si>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</si>
  <si>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</si>
  <si>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</si>
  <si>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</si>
  <si>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</si>
  <si>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</si>
  <si>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</si>
  <si>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</si>
  <si>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</si>
  <si>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</si>
  <si>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</si>
  <si>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</si>
  <si>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</si>
  <si>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</si>
  <si>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</si>
  <si>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</si>
  <si>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</si>
  <si>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</si>
  <si>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</si>
  <si>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</si>
  <si>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</si>
  <si>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</si>
  <si>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</si>
  <si>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</si>
  <si>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</si>
  <si>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</si>
  <si>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</si>
  <si>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</si>
  <si>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</si>
  <si>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</si>
  <si>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</si>
  <si>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</si>
  <si>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</si>
  <si>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</si>
  <si>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</si>
  <si>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</si>
  <si>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</si>
  <si>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</si>
  <si>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</si>
  <si>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</si>
  <si>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</si>
  <si>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</si>
  <si>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</si>
  <si>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</si>
  <si>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</si>
  <si>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</si>
  <si>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</si>
  <si>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</si>
  <si>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</si>
  <si>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</si>
  <si>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</si>
  <si>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</si>
  <si>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</si>
  <si>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</si>
  <si>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</si>
  <si>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</si>
  <si>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</si>
  <si>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</si>
  <si>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</si>
  <si>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</si>
  <si>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</si>
  <si>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</si>
  <si>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</si>
  <si>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</si>
  <si>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</si>
  <si>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</si>
  <si>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</si>
  <si>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</si>
  <si>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</si>
  <si>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</si>
  <si>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</si>
  <si>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</si>
  <si>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</si>
  <si>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</si>
  <si>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</si>
  <si>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</si>
  <si>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</si>
  <si>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</si>
  <si>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</si>
  <si>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</si>
  <si>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</si>
  <si>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</si>
  <si>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</si>
  <si>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</si>
  <si>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</si>
  <si>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</si>
  <si>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</si>
  <si>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</si>
  <si>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</si>
  <si>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</si>
  <si>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</si>
  <si>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</si>
  <si>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</si>
  <si>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</si>
  <si>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</si>
  <si>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</si>
  <si>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</si>
  <si>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</si>
  <si>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</si>
  <si>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</si>
  <si>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</si>
  <si>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</si>
  <si>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</si>
  <si>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</si>
  <si>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</si>
  <si>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</si>
  <si>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</si>
  <si>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</si>
  <si>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</si>
  <si>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</si>
  <si>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</si>
  <si>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</si>
  <si>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</si>
  <si>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</si>
  <si>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</si>
  <si>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</si>
  <si>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</si>
  <si>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</si>
  <si>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</si>
  <si>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</si>
  <si>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</si>
  <si>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</si>
  <si>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</si>
  <si>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</si>
  <si>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</si>
  <si>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</si>
  <si>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</si>
  <si>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</si>
  <si>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</si>
  <si>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</si>
  <si>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</si>
  <si>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</si>
  <si>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</si>
  <si>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</si>
  <si>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</si>
  <si>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</si>
  <si>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</si>
  <si>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</si>
  <si>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</si>
  <si>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</si>
  <si>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</si>
  <si>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</si>
  <si>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</si>
  <si>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</si>
  <si>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</si>
  <si>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</si>
  <si>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</si>
  <si>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</si>
  <si>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</si>
  <si>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</si>
  <si>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</si>
  <si>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</si>
  <si>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</si>
  <si>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</si>
  <si>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</si>
  <si>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</si>
  <si>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</si>
  <si>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</si>
  <si>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</si>
  <si>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</si>
  <si>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</si>
  <si>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</si>
  <si>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</si>
  <si>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</si>
  <si>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</si>
  <si>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</si>
  <si>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</si>
  <si>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</si>
  <si>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</si>
  <si>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</si>
  <si>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</si>
  <si>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</si>
  <si>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</si>
  <si>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</si>
  <si>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</si>
  <si>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</si>
  <si>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</si>
  <si>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</si>
  <si>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</si>
  <si>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</si>
  <si>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</si>
  <si>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</si>
  <si>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</si>
  <si>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</si>
  <si>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</si>
  <si>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</si>
  <si>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</si>
  <si>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</si>
  <si>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</si>
  <si>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</si>
  <si>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</si>
  <si>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</si>
  <si>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</si>
  <si>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</si>
  <si>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</si>
  <si>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</si>
  <si>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</si>
  <si>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</si>
  <si>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</si>
  <si>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</si>
  <si>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</si>
  <si>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</si>
  <si>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</si>
  <si>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</si>
  <si>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</si>
  <si>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</si>
  <si>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</si>
  <si>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</si>
  <si>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</si>
  <si>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</si>
  <si>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</si>
  <si>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</si>
  <si>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</si>
  <si>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</si>
  <si>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</si>
  <si>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</si>
  <si>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</si>
  <si>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</si>
  <si>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</si>
  <si>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</si>
  <si>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</si>
  <si>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</si>
  <si>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</si>
  <si>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</si>
  <si>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</si>
  <si>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</si>
  <si>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</si>
  <si>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</si>
  <si>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</si>
  <si>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</si>
  <si>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</si>
  <si>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</si>
  <si>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</si>
  <si>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</si>
  <si>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</si>
  <si>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</si>
  <si>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</si>
  <si>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</si>
  <si>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</si>
  <si>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</si>
  <si>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</si>
  <si>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</si>
  <si>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</si>
  <si>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</si>
  <si>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</si>
  <si>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</si>
  <si>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</si>
  <si>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</si>
  <si>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</si>
  <si>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</si>
  <si>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</si>
  <si>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</si>
  <si>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</si>
  <si>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</si>
  <si>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</si>
  <si>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</si>
  <si>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</si>
  <si>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</si>
  <si>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</si>
  <si>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</si>
  <si>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</si>
  <si>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</si>
  <si>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</si>
  <si>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</si>
  <si>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</si>
  <si>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</si>
  <si>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</si>
  <si>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</si>
  <si>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</si>
  <si>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</si>
  <si>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</si>
  <si>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</si>
  <si>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</si>
  <si>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</si>
  <si>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</si>
  <si>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</si>
  <si>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</si>
  <si>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</si>
  <si>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</si>
  <si>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</si>
  <si>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</si>
  <si>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</si>
  <si>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</si>
  <si>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</si>
  <si>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</si>
  <si>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</si>
  <si>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</si>
  <si>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</si>
  <si>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</si>
  <si>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</si>
  <si>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</si>
  <si>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</si>
  <si>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</si>
  <si>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</si>
  <si>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</si>
  <si>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</si>
  <si>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</si>
  <si>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</si>
  <si>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</si>
  <si>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</si>
  <si>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</si>
  <si>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</si>
  <si>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</si>
  <si>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</si>
  <si>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</si>
  <si>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</si>
  <si>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</si>
  <si>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</si>
  <si>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</si>
  <si>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</si>
  <si>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</si>
  <si>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</si>
  <si>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</si>
  <si>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</si>
  <si>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</si>
  <si>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</si>
  <si>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</si>
  <si>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</si>
  <si>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</si>
  <si>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</si>
  <si>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</si>
  <si>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</si>
  <si>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</si>
  <si>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</si>
  <si>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</si>
  <si>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</si>
  <si>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</si>
  <si>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</si>
  <si>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</si>
  <si>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</si>
  <si>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</si>
  <si>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</si>
  <si>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</si>
  <si>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</si>
  <si>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</si>
  <si>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</si>
  <si>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</si>
  <si>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</si>
  <si>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</si>
  <si>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</si>
  <si>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</si>
  <si>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</si>
  <si>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</si>
  <si>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</si>
  <si>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</si>
  <si>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</si>
  <si>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</si>
  <si>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</si>
  <si>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</si>
  <si>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</si>
  <si>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</si>
  <si>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</si>
  <si>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</si>
  <si>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</si>
  <si>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</si>
  <si>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</si>
  <si>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</si>
  <si>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</si>
  <si>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</si>
  <si>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</si>
  <si>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</si>
  <si>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</si>
  <si>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</si>
  <si>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</si>
  <si>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</si>
  <si>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</si>
  <si>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</si>
  <si>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</si>
  <si>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</si>
  <si>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</si>
  <si>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</si>
  <si>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</si>
  <si>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</si>
  <si>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</si>
  <si>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</si>
  <si>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</si>
  <si>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</si>
  <si>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</si>
  <si>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</si>
  <si>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</si>
  <si>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</si>
  <si>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</si>
  <si>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</si>
  <si>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</si>
  <si>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</si>
  <si>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</si>
  <si>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</si>
  <si>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</si>
  <si>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</si>
  <si>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</si>
  <si>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</si>
  <si>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</si>
  <si>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</si>
  <si>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</si>
  <si>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</si>
  <si>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</si>
  <si>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</si>
  <si>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</si>
  <si>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</si>
  <si>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</si>
  <si>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</si>
  <si>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</si>
  <si>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</si>
  <si>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</si>
  <si>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</si>
  <si>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</si>
  <si>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</si>
  <si>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</si>
  <si>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</si>
  <si>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</si>
  <si>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</si>
  <si>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</si>
  <si>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</si>
  <si>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</si>
  <si>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</si>
  <si>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</si>
  <si>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</si>
  <si>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</si>
  <si>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</si>
  <si>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</si>
  <si>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</si>
  <si>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</si>
  <si>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</si>
  <si>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</si>
  <si>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</si>
  <si>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</si>
  <si>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</si>
  <si>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</si>
  <si>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</si>
  <si>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</si>
  <si>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</si>
  <si>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</si>
  <si>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</si>
  <si>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</si>
  <si>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</si>
  <si>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</si>
  <si>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</si>
  <si>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</si>
  <si>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</si>
  <si>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</si>
  <si>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</si>
  <si>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</si>
  <si>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</si>
  <si>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</si>
  <si>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</si>
  <si>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</si>
  <si>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</si>
  <si>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</si>
  <si>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</si>
  <si>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</si>
  <si>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</si>
  <si>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</si>
  <si>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</si>
  <si>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</si>
  <si>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</si>
  <si>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</si>
  <si>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</si>
  <si>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</si>
  <si>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</si>
  <si>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</si>
  <si>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</si>
  <si>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</si>
  <si>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</si>
  <si>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</si>
  <si>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</si>
  <si>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</si>
  <si>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</si>
  <si>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</si>
  <si>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</si>
  <si>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</si>
  <si>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</si>
  <si>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</si>
  <si>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</si>
  <si>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</si>
  <si>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</si>
  <si>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</si>
  <si>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</si>
  <si>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</si>
  <si>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</si>
  <si>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</si>
  <si>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</si>
  <si>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</si>
  <si>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</si>
  <si>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</si>
  <si>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</si>
  <si>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</si>
  <si>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</si>
  <si>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</si>
  <si>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</si>
  <si>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</si>
  <si>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</si>
  <si>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</si>
  <si>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</si>
  <si>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</si>
  <si>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</si>
  <si>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</si>
  <si>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</si>
  <si>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</si>
  <si>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</si>
  <si>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</si>
  <si>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</si>
  <si>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</si>
  <si>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</si>
  <si>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</si>
  <si>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</si>
  <si>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</si>
  <si>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</si>
  <si>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</si>
  <si>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</si>
  <si>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</si>
  <si>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</si>
  <si>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</si>
  <si>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</si>
  <si>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</si>
  <si>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</si>
  <si>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</si>
  <si>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</si>
  <si>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</si>
  <si>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</si>
  <si>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</si>
  <si>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</si>
  <si>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</si>
  <si>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</si>
  <si>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</si>
  <si>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</si>
  <si>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</si>
  <si>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</si>
  <si>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</si>
  <si>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</si>
  <si>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</si>
  <si>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</si>
  <si>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</si>
  <si>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</si>
  <si>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</si>
  <si>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</si>
  <si>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</si>
  <si>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</si>
  <si>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</si>
  <si>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</si>
  <si>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</si>
  <si>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</si>
  <si>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</si>
  <si>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</si>
  <si>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</si>
  <si>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</si>
  <si>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</si>
  <si>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</si>
  <si>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</si>
  <si>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</si>
  <si>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</si>
  <si>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</si>
  <si>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</si>
  <si>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</si>
  <si>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</si>
  <si>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</si>
  <si>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</si>
  <si>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</si>
  <si>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</si>
  <si>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</si>
  <si>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</si>
  <si>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</si>
  <si>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</si>
  <si>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</si>
  <si>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</si>
  <si>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</si>
  <si>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</si>
  <si>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</si>
  <si>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</si>
  <si>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</si>
  <si>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</si>
  <si>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</si>
  <si>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</si>
  <si>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</si>
  <si>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</si>
  <si>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</si>
  <si>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</si>
  <si>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</si>
  <si>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</si>
  <si>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</si>
  <si>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</si>
  <si>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</si>
  <si>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</si>
  <si>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</si>
  <si>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</si>
  <si>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</si>
  <si>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</si>
  <si>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</si>
  <si>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</si>
  <si>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</si>
  <si>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</si>
  <si>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</si>
  <si>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</si>
  <si>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</si>
  <si>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</si>
  <si>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</si>
  <si>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</si>
  <si>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</si>
  <si>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</si>
  <si>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</si>
  <si>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</si>
  <si>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</si>
  <si>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</si>
  <si>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</si>
  <si>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</si>
  <si>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</si>
  <si>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</si>
  <si>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</si>
  <si>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</si>
  <si>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</si>
  <si>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</si>
  <si>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</si>
  <si>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</si>
  <si>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</si>
  <si>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</si>
  <si>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</si>
  <si>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</si>
  <si>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</si>
  <si>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</si>
  <si>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</si>
  <si>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</si>
  <si>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</si>
  <si>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</si>
  <si>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</si>
  <si>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</si>
  <si>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</si>
  <si>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</si>
  <si>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</si>
  <si>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</si>
  <si>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</si>
  <si>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</si>
  <si>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</si>
  <si>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</si>
  <si>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</si>
  <si>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</si>
  <si>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</si>
  <si>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</si>
  <si>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</si>
  <si>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</si>
  <si>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</si>
  <si>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</si>
  <si>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</si>
  <si>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</si>
  <si>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</si>
  <si>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</si>
  <si>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</si>
  <si>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</si>
  <si>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</si>
  <si>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</si>
  <si>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</si>
  <si>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</si>
  <si>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</si>
  <si>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</si>
  <si>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</si>
  <si>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</si>
  <si>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</si>
  <si>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</si>
  <si>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</si>
  <si>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</si>
  <si>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</si>
  <si>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</si>
  <si>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</si>
  <si>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</si>
  <si>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</si>
  <si>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</si>
  <si>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</si>
  <si>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</si>
  <si>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</si>
  <si>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</si>
  <si>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</si>
  <si>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</si>
  <si>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</si>
  <si>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</si>
  <si>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</si>
  <si>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</si>
  <si>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</si>
  <si>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</si>
  <si>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</si>
  <si>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</si>
  <si>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</si>
  <si>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</si>
  <si>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</si>
  <si>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</si>
  <si>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</si>
  <si>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</si>
  <si>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</si>
  <si>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</si>
  <si>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</si>
  <si>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</si>
  <si>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</si>
  <si>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</si>
  <si>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</si>
  <si>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</si>
  <si>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</si>
  <si>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</si>
  <si>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</si>
  <si>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</si>
  <si>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</si>
  <si>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</si>
  <si>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</si>
  <si>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</si>
  <si>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</si>
  <si>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</si>
  <si>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</si>
  <si>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</si>
  <si>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</si>
  <si>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</si>
  <si>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</si>
  <si>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</si>
  <si>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</si>
  <si>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</si>
  <si>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</si>
  <si>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</si>
  <si>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</si>
  <si>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</si>
  <si>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</si>
  <si>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</si>
  <si>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</si>
  <si>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</si>
  <si>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</si>
  <si>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</si>
  <si>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</si>
  <si>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</si>
  <si>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</si>
  <si>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</si>
  <si>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</si>
  <si>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</si>
  <si>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</si>
  <si>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</si>
  <si>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</si>
  <si>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</si>
  <si>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</si>
  <si>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</si>
  <si>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</si>
  <si>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</si>
  <si>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</si>
  <si>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</si>
  <si>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</si>
  <si>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</si>
  <si>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</si>
  <si>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</si>
  <si>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</si>
  <si>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</si>
  <si>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</si>
  <si>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</si>
  <si>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</si>
  <si>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</si>
  <si>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</si>
  <si>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</si>
  <si>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</si>
  <si>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</si>
  <si>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</si>
  <si>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</si>
  <si>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</si>
  <si>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</si>
  <si>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</si>
  <si>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</si>
  <si>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</si>
  <si>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</si>
  <si>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</si>
  <si>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</si>
  <si>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</si>
  <si>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</si>
  <si>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</si>
  <si>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</si>
  <si>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</si>
  <si>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</si>
  <si>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</si>
  <si>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</si>
  <si>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</si>
  <si>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</si>
  <si>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</si>
  <si>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</si>
  <si>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</si>
  <si>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</si>
  <si>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</si>
  <si>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</si>
  <si>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</si>
  <si>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</si>
  <si>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</si>
  <si>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</si>
  <si>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</si>
  <si>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</si>
  <si>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</si>
  <si>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</si>
  <si>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</si>
  <si>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</si>
  <si>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</si>
  <si>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</si>
  <si>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</si>
  <si>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</si>
  <si>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</si>
  <si>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</si>
  <si>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</si>
  <si>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</si>
  <si>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</si>
  <si>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</si>
  <si>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</si>
  <si>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</si>
  <si>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</si>
  <si>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</si>
  <si>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</si>
  <si>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</si>
  <si>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</si>
  <si>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</si>
  <si>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</si>
  <si>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</si>
  <si>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</si>
  <si>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</si>
  <si>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</si>
  <si>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</si>
  <si>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</si>
  <si>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</si>
  <si>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</si>
  <si>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</si>
  <si>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</si>
  <si>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</si>
  <si>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</si>
  <si>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</si>
  <si>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</si>
  <si>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</si>
  <si>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</si>
  <si>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</si>
  <si>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</si>
  <si>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</si>
  <si>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</si>
  <si>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</si>
  <si>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</si>
  <si>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</si>
  <si>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</si>
  <si>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</si>
  <si>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</si>
  <si>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</si>
  <si>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</si>
  <si>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</si>
  <si>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</si>
  <si>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</si>
  <si>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</si>
  <si>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</si>
  <si>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</si>
  <si>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</si>
  <si>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</si>
  <si>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</si>
  <si>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</si>
  <si>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</si>
  <si>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</si>
  <si>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</si>
  <si>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</si>
  <si>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</si>
  <si>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</si>
  <si>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</si>
  <si>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</si>
  <si>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</si>
  <si>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</si>
  <si>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</si>
  <si>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</si>
  <si>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</si>
  <si>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</si>
  <si>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</si>
  <si>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</si>
  <si>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</si>
  <si>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</si>
  <si>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</si>
  <si>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</si>
  <si>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</si>
  <si>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</si>
  <si>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</si>
  <si>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</si>
  <si>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</si>
  <si>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</si>
  <si>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</si>
  <si>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</si>
  <si>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</si>
  <si>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</si>
  <si>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</si>
  <si>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</si>
  <si>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</si>
  <si>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</si>
  <si>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</si>
  <si>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</si>
  <si>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</si>
  <si>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</si>
  <si>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</si>
  <si>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</si>
  <si>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</si>
  <si>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</si>
  <si>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</si>
  <si>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</si>
  <si>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</si>
  <si>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</si>
  <si>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</si>
  <si>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</si>
  <si>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</si>
  <si>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</si>
  <si>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</si>
  <si>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</si>
  <si>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</si>
  <si>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</si>
  <si>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</si>
  <si>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</si>
  <si>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</si>
  <si>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</si>
  <si>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</si>
  <si>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</si>
  <si>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</si>
  <si>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</si>
  <si>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</si>
  <si>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</si>
  <si>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</si>
  <si>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</si>
  <si>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</si>
  <si>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</si>
  <si>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</si>
  <si>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</si>
  <si>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</si>
  <si>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</si>
  <si>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</si>
  <si>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</si>
  <si>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</si>
  <si>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</si>
  <si>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</si>
  <si>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</si>
  <si>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</si>
  <si>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</si>
  <si>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</si>
  <si>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</si>
  <si>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</si>
  <si>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</si>
  <si>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</si>
  <si>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</si>
  <si>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</si>
  <si>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</si>
  <si>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</si>
  <si>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</si>
  <si>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</si>
  <si>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</si>
  <si>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</si>
  <si>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</si>
  <si>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</si>
  <si>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</si>
  <si>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</si>
  <si>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</si>
  <si>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</si>
  <si>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</si>
  <si>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</si>
  <si>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</si>
  <si>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</si>
  <si>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</si>
  <si>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</si>
  <si>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</si>
  <si>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</si>
  <si>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</si>
  <si>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</si>
  <si>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</si>
  <si>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</si>
  <si>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</si>
  <si>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</si>
  <si>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</si>
  <si>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</si>
  <si>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</si>
  <si>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</si>
  <si>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</si>
  <si>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</si>
  <si>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</si>
  <si>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</si>
  <si>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</si>
  <si>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</si>
  <si>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</si>
  <si>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</si>
  <si>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</si>
  <si>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</si>
  <si>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</si>
  <si>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</si>
  <si>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</si>
  <si>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</si>
  <si>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</si>
  <si>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</si>
  <si>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</si>
  <si>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</si>
  <si>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</si>
  <si>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</si>
  <si>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</si>
  <si>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</si>
  <si>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</si>
  <si>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</si>
  <si>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</si>
  <si>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</si>
  <si>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</si>
  <si>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</si>
  <si>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</si>
  <si>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</si>
  <si>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</si>
  <si>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</si>
  <si>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</si>
  <si>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</si>
  <si>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</si>
  <si>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</si>
  <si>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</si>
  <si>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</si>
  <si>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</si>
  <si>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</si>
  <si>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</si>
  <si>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</si>
  <si>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</si>
  <si>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</si>
  <si>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</si>
  <si>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</si>
  <si>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</si>
  <si>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</si>
  <si>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</si>
  <si>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</si>
  <si>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</si>
  <si>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</si>
  <si>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</si>
  <si>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</si>
  <si>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</si>
  <si>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</si>
  <si>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</si>
  <si>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</si>
  <si>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</si>
  <si>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</si>
  <si>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</si>
  <si>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</si>
  <si>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</si>
  <si>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</si>
  <si>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</si>
  <si>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</si>
  <si>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</si>
  <si>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</si>
  <si>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</si>
  <si>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</si>
  <si>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</si>
  <si>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</si>
  <si>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</si>
  <si>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</si>
  <si>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</si>
  <si>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</si>
  <si>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</si>
  <si>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</si>
  <si>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</si>
  <si>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</si>
  <si>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</si>
  <si>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</si>
  <si>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</si>
  <si>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</si>
  <si>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</si>
  <si>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</si>
  <si>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</si>
  <si>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</si>
  <si>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</si>
  <si>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</si>
  <si>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</si>
  <si>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</si>
  <si>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</si>
  <si>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</si>
  <si>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</si>
  <si>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</si>
  <si>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</si>
  <si>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</si>
  <si>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</si>
  <si>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</si>
  <si>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</si>
  <si>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</si>
  <si>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</si>
  <si>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</si>
  <si>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</si>
  <si>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</si>
  <si>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</si>
  <si>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</si>
  <si>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</si>
  <si>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</si>
  <si>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</si>
  <si>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</si>
  <si>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</si>
  <si>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</si>
  <si>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</si>
  <si>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</si>
  <si>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</si>
  <si>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</si>
  <si>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</si>
  <si>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</si>
  <si>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</si>
  <si>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</si>
  <si>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</si>
  <si>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</si>
  <si>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</si>
  <si>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</si>
  <si>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</si>
  <si>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</si>
  <si>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</si>
  <si>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</si>
  <si>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</si>
  <si>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</si>
  <si>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</si>
  <si>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</si>
  <si>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</si>
  <si>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</si>
  <si>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</si>
  <si>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</si>
  <si>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</si>
  <si>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</si>
  <si>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</si>
  <si>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</si>
  <si>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</si>
  <si>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</si>
  <si>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</si>
  <si>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</si>
  <si>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</si>
  <si>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</si>
  <si>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</si>
  <si>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</si>
  <si>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</si>
  <si>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</si>
  <si>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</si>
  <si>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</si>
  <si>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</si>
  <si>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</si>
  <si>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</si>
  <si>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</si>
  <si>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</si>
  <si>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</si>
  <si>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</si>
  <si>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</si>
  <si>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</si>
  <si>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</si>
  <si>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</si>
  <si>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</si>
  <si>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</si>
  <si>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</si>
  <si>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</si>
  <si>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</si>
  <si>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</si>
  <si>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</si>
  <si>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</si>
  <si>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</si>
  <si>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</si>
  <si>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</si>
  <si>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</si>
  <si>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</si>
  <si>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</si>
  <si>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</si>
  <si>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</si>
  <si>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</si>
  <si>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</si>
  <si>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</si>
  <si>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</si>
  <si>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</si>
  <si>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</si>
  <si>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</si>
  <si>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</si>
  <si>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</si>
  <si>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</si>
  <si>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</si>
  <si>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</si>
  <si>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</si>
  <si>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</si>
  <si>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</si>
  <si>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</si>
  <si>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</si>
  <si>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</si>
  <si>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</si>
  <si>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</si>
  <si>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</si>
  <si>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</si>
  <si>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</si>
  <si>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</si>
  <si>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</si>
  <si>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</si>
  <si>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</si>
  <si>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</si>
  <si>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</si>
  <si>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</si>
  <si>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</si>
  <si>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</si>
  <si>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</si>
  <si>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</si>
  <si>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</si>
  <si>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</si>
  <si>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</si>
  <si>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</si>
  <si>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</si>
  <si>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</si>
  <si>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</si>
  <si>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</si>
  <si>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</si>
  <si>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</si>
  <si>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</si>
  <si>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</si>
  <si>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</si>
  <si>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</si>
  <si>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</si>
  <si>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</si>
  <si>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</si>
  <si>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</si>
  <si>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</si>
  <si>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</si>
  <si>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</si>
  <si>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</si>
  <si>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</si>
  <si>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</si>
  <si>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</si>
  <si>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</si>
  <si>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</si>
  <si>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</si>
  <si>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</si>
  <si>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</si>
  <si>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</si>
  <si>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</si>
  <si>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</si>
  <si>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</si>
  <si>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</si>
  <si>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</si>
  <si>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</si>
  <si>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</si>
  <si>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</si>
  <si>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</si>
  <si>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</si>
  <si>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</si>
  <si>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</si>
  <si>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</si>
  <si>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</si>
  <si>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</si>
  <si>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</si>
  <si>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</si>
  <si>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</si>
  <si>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</si>
  <si>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</si>
  <si>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</si>
  <si>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</si>
  <si>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</si>
  <si>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</si>
  <si>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</si>
  <si>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</si>
  <si>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</si>
  <si>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</si>
  <si>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</si>
  <si>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</si>
  <si>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</si>
  <si>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</si>
  <si>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</si>
  <si>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</si>
  <si>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</si>
  <si>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</si>
  <si>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</si>
  <si>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</si>
  <si>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</si>
  <si>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</si>
  <si>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</si>
  <si>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</si>
  <si>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</si>
  <si>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</si>
  <si>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</si>
  <si>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</si>
  <si>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</si>
  <si>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</si>
  <si>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</si>
  <si>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</si>
  <si>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</si>
  <si>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</si>
  <si>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</si>
  <si>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</si>
  <si>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</si>
  <si>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</si>
  <si>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</si>
  <si>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</si>
  <si>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</si>
  <si>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</si>
  <si>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</si>
  <si>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</si>
  <si>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</si>
  <si>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</si>
  <si>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</si>
  <si>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</si>
  <si>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</si>
  <si>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</si>
  <si>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</si>
  <si>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</si>
  <si>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</si>
  <si>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</si>
  <si>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</si>
  <si>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</si>
  <si>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</si>
  <si>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</si>
  <si>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</si>
  <si>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</si>
  <si>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</si>
  <si>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</si>
  <si>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</si>
  <si>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</si>
  <si>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</si>
  <si>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</si>
  <si>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</si>
  <si>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</si>
  <si>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</si>
  <si>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</si>
  <si>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</si>
  <si>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</si>
  <si>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</si>
  <si>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</si>
  <si>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</si>
  <si>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</si>
  <si>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</si>
  <si>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</si>
  <si>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</si>
  <si>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</si>
  <si>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</si>
  <si>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</si>
  <si>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</si>
  <si>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</si>
  <si>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</si>
  <si>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</si>
  <si>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</si>
  <si>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</si>
  <si>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</si>
  <si>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</si>
  <si>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</si>
  <si>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</si>
  <si>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</si>
  <si>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</si>
  <si>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</si>
  <si>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</si>
  <si>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</si>
  <si>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</si>
  <si>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</si>
  <si>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</si>
  <si>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</si>
  <si>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</si>
  <si>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</si>
  <si>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</si>
  <si>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</si>
  <si>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</si>
  <si>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</si>
  <si>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</si>
  <si>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</si>
  <si>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</si>
  <si>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</si>
  <si>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</si>
  <si>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</si>
  <si>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</si>
  <si>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</si>
  <si>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</si>
  <si>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</si>
  <si>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</si>
  <si>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</si>
  <si>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</si>
  <si>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</si>
  <si>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</si>
  <si>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</si>
  <si>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</si>
  <si>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</si>
  <si>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</si>
  <si>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</si>
  <si>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</si>
  <si>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</si>
  <si>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</si>
  <si>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</si>
  <si>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</si>
  <si>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</si>
  <si>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</si>
  <si>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</si>
  <si>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</si>
  <si>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</si>
  <si>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</si>
  <si>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</si>
  <si>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</si>
  <si>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</si>
  <si>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</si>
  <si>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</si>
  <si>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</si>
  <si>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</si>
  <si>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</si>
  <si>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</si>
  <si>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</si>
  <si>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</si>
  <si>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</si>
  <si>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</si>
  <si>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</si>
  <si>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</si>
  <si>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</si>
  <si>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</si>
  <si>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</si>
  <si>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</si>
  <si>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</si>
  <si>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</si>
  <si>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</si>
  <si>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</si>
  <si>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</si>
  <si>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</si>
  <si>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</si>
  <si>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</si>
  <si>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</si>
  <si>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</si>
  <si>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</si>
  <si>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</si>
  <si>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</si>
  <si>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</si>
  <si>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</si>
  <si>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</si>
  <si>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</si>
  <si>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</si>
  <si>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</si>
  <si>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</si>
  <si>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</si>
  <si>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</si>
  <si>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</si>
  <si>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</si>
  <si>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</si>
  <si>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</si>
  <si>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</si>
  <si>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</si>
  <si>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</si>
  <si>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</si>
  <si>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</si>
  <si>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</si>
  <si>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</si>
  <si>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</si>
  <si>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</si>
  <si>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</si>
  <si>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</si>
  <si>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</si>
  <si>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</si>
  <si>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</si>
  <si>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</si>
  <si>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</si>
  <si>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</si>
  <si>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</si>
  <si>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</si>
  <si>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</si>
  <si>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</si>
  <si>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</si>
  <si>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</si>
  <si>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</si>
  <si>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</si>
  <si>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</si>
  <si>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</si>
  <si>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</si>
  <si>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</si>
  <si>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</si>
  <si>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</si>
  <si>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</si>
  <si>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</si>
  <si>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</si>
  <si>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</si>
  <si>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</si>
  <si>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</si>
  <si>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</si>
  <si>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</si>
  <si>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</si>
  <si>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</si>
  <si>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</si>
  <si>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</si>
  <si>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</si>
  <si>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</si>
  <si>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</si>
  <si>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</si>
  <si>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</si>
  <si>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</si>
  <si>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</si>
  <si>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</si>
  <si>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</si>
  <si>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</si>
  <si>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</si>
  <si>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</si>
  <si>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</si>
  <si>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</si>
  <si>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</si>
  <si>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</si>
  <si>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</si>
  <si>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</si>
  <si>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</si>
  <si>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</si>
  <si>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</si>
  <si>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</si>
  <si>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</si>
  <si>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</si>
  <si>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</si>
  <si>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</si>
  <si>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</si>
  <si>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</si>
  <si>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</si>
  <si>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</si>
  <si>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</si>
  <si>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</si>
  <si>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</si>
  <si>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</si>
  <si>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</si>
  <si>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</si>
  <si>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</si>
  <si>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</si>
  <si>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</si>
  <si>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</si>
  <si>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</si>
  <si>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</si>
  <si>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</si>
  <si>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</si>
  <si>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</si>
  <si>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</si>
  <si>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</si>
  <si>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</si>
  <si>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</si>
  <si>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</si>
  <si>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</si>
  <si>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</si>
  <si>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</si>
  <si>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</si>
  <si>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</si>
  <si>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</si>
  <si>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</si>
  <si>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</si>
  <si>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</si>
  <si>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</si>
  <si>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</si>
  <si>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</si>
  <si>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</si>
  <si>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</si>
  <si>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</si>
  <si>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</si>
  <si>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</si>
  <si>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</si>
  <si>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</si>
  <si>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</si>
  <si>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</si>
  <si>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</si>
  <si>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</si>
  <si>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</si>
  <si>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</si>
  <si>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</si>
  <si>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</si>
  <si>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</si>
  <si>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</si>
  <si>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</si>
  <si>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</si>
  <si>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</si>
  <si>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</si>
  <si>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</si>
  <si>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</si>
  <si>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</si>
  <si>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</si>
  <si>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</si>
  <si>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</si>
  <si>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</si>
  <si>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</si>
  <si>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</si>
  <si>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</si>
  <si>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</si>
  <si>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</si>
  <si>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</si>
  <si>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</si>
  <si>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</si>
  <si>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</si>
  <si>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</si>
  <si>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</si>
  <si>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</si>
  <si>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</si>
  <si>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</si>
  <si>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</si>
  <si>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</si>
  <si>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</si>
  <si>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</si>
  <si>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</si>
  <si>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</si>
  <si>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</si>
  <si>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</si>
  <si>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</si>
  <si>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</si>
  <si>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</si>
  <si>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</si>
  <si>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</si>
  <si>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</si>
  <si>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</si>
  <si>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</si>
  <si>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</si>
  <si>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</si>
  <si>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</si>
  <si>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</si>
  <si>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</si>
  <si>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</si>
  <si>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</si>
  <si>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</si>
  <si>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</si>
  <si>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</si>
  <si>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</si>
  <si>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</si>
  <si>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</si>
  <si>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</si>
  <si>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</si>
  <si>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</si>
  <si>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</si>
  <si>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</si>
  <si>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</si>
  <si>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</si>
  <si>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</si>
  <si>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</si>
  <si>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</si>
  <si>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</si>
  <si>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</si>
  <si>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</si>
  <si>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</si>
  <si>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</si>
  <si>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</si>
  <si>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</si>
  <si>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</si>
  <si>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</si>
  <si>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</si>
  <si>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</si>
  <si>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</si>
  <si>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</si>
  <si>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</si>
  <si>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</si>
  <si>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</si>
  <si>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</si>
  <si>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</si>
  <si>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</si>
  <si>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</si>
  <si>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</si>
  <si>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</si>
  <si>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</si>
  <si>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</si>
  <si>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</si>
  <si>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</si>
  <si>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</si>
  <si>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</si>
  <si>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</si>
  <si>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</si>
  <si>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</si>
  <si>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</si>
  <si>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</si>
  <si>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</si>
  <si>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</si>
  <si>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</si>
  <si>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</si>
  <si>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</si>
  <si>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</si>
  <si>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</si>
  <si>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</si>
  <si>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</si>
  <si>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</si>
  <si>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</si>
  <si>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</si>
  <si>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</si>
  <si>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</si>
  <si>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</si>
  <si>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</si>
  <si>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</si>
  <si>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</si>
  <si>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</si>
  <si>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</si>
  <si>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</si>
  <si>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</si>
  <si>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</si>
  <si>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</si>
  <si>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</si>
  <si>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</si>
  <si>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</si>
  <si>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</si>
  <si>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</si>
  <si>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</si>
  <si>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</si>
  <si>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</si>
  <si>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</si>
  <si>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</si>
  <si>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</si>
  <si>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</si>
  <si>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</si>
  <si>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</si>
  <si>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</si>
  <si>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</si>
  <si>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</si>
  <si>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</si>
  <si>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</si>
  <si>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</si>
  <si>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</si>
  <si>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</si>
  <si>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</si>
  <si>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</si>
  <si>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</si>
  <si>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</si>
  <si>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</si>
  <si>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</si>
  <si>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</si>
  <si>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</si>
  <si>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</si>
  <si>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</si>
  <si>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</si>
  <si>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</si>
  <si>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</si>
  <si>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</si>
  <si>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</si>
  <si>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</si>
  <si>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</si>
  <si>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</si>
  <si>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</si>
  <si>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</si>
  <si>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</si>
  <si>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</si>
  <si>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</si>
  <si>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</si>
  <si>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</si>
  <si>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</si>
  <si>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</si>
  <si>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</si>
  <si>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</si>
  <si>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</si>
  <si>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</si>
  <si>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</si>
  <si>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</si>
  <si>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</si>
  <si>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</si>
  <si>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</si>
  <si>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</si>
  <si>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</si>
  <si>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</si>
  <si>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</si>
  <si>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</si>
  <si>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</si>
  <si>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</si>
  <si>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</si>
  <si>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</si>
  <si>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</si>
  <si>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</si>
  <si>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</si>
  <si>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</si>
  <si>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</si>
  <si>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</si>
  <si>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</si>
  <si>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</si>
  <si>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</si>
  <si>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</si>
  <si>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</si>
  <si>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</si>
  <si>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</si>
  <si>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</si>
  <si>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</si>
  <si>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</si>
  <si>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</si>
  <si>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</si>
  <si>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</si>
  <si>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</si>
  <si>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</si>
  <si>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</si>
  <si>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</si>
  <si>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</si>
  <si>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</si>
  <si>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</si>
  <si>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</si>
  <si>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</si>
  <si>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</si>
  <si>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</si>
  <si>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</si>
  <si>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</si>
  <si>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</si>
  <si>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</si>
  <si>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</si>
  <si>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</si>
  <si>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</si>
  <si>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</si>
  <si>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</si>
  <si>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</si>
  <si>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</si>
  <si>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</si>
  <si>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</si>
  <si>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</si>
  <si>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</si>
  <si>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</si>
  <si>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</si>
  <si>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</si>
  <si>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</si>
  <si>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</si>
  <si>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</si>
  <si>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</si>
  <si>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</si>
  <si>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</si>
  <si>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</si>
  <si>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</si>
  <si>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</si>
  <si>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</si>
  <si>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</si>
  <si>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</si>
  <si>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</si>
  <si>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</si>
  <si>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</si>
  <si>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</si>
  <si>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</si>
  <si>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</si>
  <si>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</si>
  <si>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</si>
  <si>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</si>
  <si>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</si>
  <si>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</si>
  <si>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</si>
  <si>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</si>
  <si>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</si>
  <si>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</si>
  <si>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</si>
  <si>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</si>
  <si>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</si>
  <si>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</si>
  <si>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</si>
  <si>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</si>
  <si>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</si>
  <si>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</si>
  <si>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</si>
  <si>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</si>
  <si>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</si>
  <si>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</si>
  <si>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</si>
  <si>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</si>
  <si>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</si>
  <si>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</si>
  <si>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</si>
  <si>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</si>
  <si>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</si>
  <si>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</si>
  <si>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</si>
  <si>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</si>
  <si>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</si>
  <si>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</si>
  <si>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</si>
  <si>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</si>
  <si>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</si>
  <si>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</si>
  <si>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</si>
  <si>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</si>
  <si>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</si>
  <si>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</si>
  <si>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</si>
  <si>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</si>
  <si>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</si>
  <si>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</si>
  <si>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</si>
  <si>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</si>
  <si>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</si>
  <si>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</si>
  <si>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</si>
  <si>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</si>
  <si>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</si>
  <si>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</si>
  <si>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</si>
  <si>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</si>
  <si>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</si>
  <si>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</si>
  <si>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</si>
  <si>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</si>
  <si>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</si>
  <si>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</si>
  <si>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</si>
  <si>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</si>
  <si>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</si>
  <si>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</si>
  <si>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</si>
  <si>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</si>
  <si>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</si>
  <si>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</si>
  <si>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</si>
  <si>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</si>
  <si>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</si>
  <si>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</si>
  <si>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</si>
  <si>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</si>
  <si>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</si>
  <si>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</si>
  <si>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</si>
  <si>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</si>
  <si>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</si>
  <si>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</si>
  <si>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</si>
  <si>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</si>
  <si>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</si>
  <si>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</si>
  <si>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</si>
  <si>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</si>
  <si>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</si>
  <si>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</si>
  <si>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</si>
  <si>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</si>
  <si>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</si>
  <si>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</si>
  <si>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</si>
  <si>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</si>
  <si>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</si>
  <si>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</si>
  <si>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</si>
  <si>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</si>
  <si>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</si>
  <si>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</si>
  <si>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</si>
  <si>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</si>
  <si>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</si>
  <si>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</si>
  <si>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</si>
  <si>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</si>
  <si>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</si>
  <si>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</si>
  <si>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</si>
  <si>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</si>
  <si>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</si>
  <si>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</si>
  <si>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</si>
  <si>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</si>
  <si>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</si>
  <si>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</si>
  <si>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</si>
  <si>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</si>
  <si>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</si>
  <si>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</si>
  <si>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</si>
  <si>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</si>
  <si>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</si>
  <si>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</si>
  <si>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</si>
  <si>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</si>
  <si>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</si>
  <si>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</si>
  <si>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</si>
  <si>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</si>
  <si>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</si>
  <si>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</si>
  <si>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</si>
  <si>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</si>
  <si>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</si>
  <si>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</si>
  <si>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</si>
  <si>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</si>
  <si>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</si>
  <si>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</si>
  <si>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</si>
  <si>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</si>
  <si>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</si>
  <si>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</si>
  <si>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</si>
  <si>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</si>
  <si>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</si>
  <si>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</si>
  <si>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</si>
  <si>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</si>
  <si>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</si>
  <si>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</si>
  <si>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</si>
  <si>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</si>
  <si>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</si>
  <si>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</si>
  <si>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</si>
  <si>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</si>
  <si>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</si>
  <si>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</si>
  <si>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</si>
  <si>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</si>
  <si>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</si>
  <si>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</si>
  <si>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</si>
  <si>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</si>
  <si>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</si>
  <si>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</si>
  <si>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</si>
  <si>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</si>
  <si>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</si>
  <si>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</si>
  <si>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</si>
  <si>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</si>
  <si>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</si>
  <si>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</si>
  <si>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</si>
  <si>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</si>
  <si>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</si>
  <si>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</si>
  <si>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</si>
  <si>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</si>
  <si>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</si>
  <si>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</si>
  <si>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</si>
  <si>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</si>
  <si>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</si>
  <si>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</si>
  <si>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</si>
  <si>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</si>
  <si>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</si>
  <si>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</si>
  <si>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</si>
  <si>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</si>
  <si>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</si>
  <si>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</si>
  <si>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</si>
  <si>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</si>
  <si>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</si>
  <si>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</si>
  <si>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</si>
  <si>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</si>
  <si>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</si>
  <si>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</si>
  <si>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</si>
  <si>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</si>
  <si>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</si>
  <si>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</si>
  <si>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</si>
  <si>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</si>
  <si>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</si>
  <si>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</si>
  <si>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</si>
  <si>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</si>
  <si>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</si>
  <si>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</si>
  <si>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</si>
  <si>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</si>
  <si>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</si>
  <si>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</si>
  <si>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</si>
  <si>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</si>
  <si>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</si>
  <si>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</si>
  <si>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</si>
  <si>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</si>
  <si>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</si>
  <si>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</si>
  <si>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</si>
  <si>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</si>
  <si>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</si>
  <si>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</si>
  <si>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</si>
  <si>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</si>
  <si>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</si>
  <si>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</si>
  <si>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</si>
  <si>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</si>
  <si>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</si>
  <si>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</si>
  <si>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</si>
  <si>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</si>
  <si>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</si>
  <si>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</si>
  <si>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</si>
  <si>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</si>
  <si>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</si>
  <si>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</si>
  <si>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</si>
  <si>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</si>
  <si>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</si>
  <si>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</si>
  <si>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</si>
  <si>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</si>
  <si>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</si>
  <si>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</si>
  <si>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</si>
  <si>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</si>
  <si>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</si>
  <si>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</si>
  <si>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</si>
  <si>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</si>
  <si>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</si>
  <si>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</si>
  <si>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</si>
  <si>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</si>
  <si>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</si>
  <si>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</si>
  <si>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</si>
  <si>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</si>
  <si>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</si>
  <si>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</si>
  <si>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</si>
  <si>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</si>
  <si>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</si>
  <si>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</si>
  <si>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</si>
  <si>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</si>
  <si>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</si>
  <si>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</si>
  <si>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</si>
  <si>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</si>
  <si>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</si>
  <si>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</si>
  <si>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</si>
  <si>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</si>
  <si>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</si>
  <si>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</si>
  <si>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</si>
  <si>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</si>
  <si>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</si>
  <si>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</si>
  <si>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</si>
  <si>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</si>
  <si>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</si>
  <si>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</si>
  <si>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</si>
  <si>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</si>
  <si>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</si>
  <si>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</si>
  <si>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</si>
  <si>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</si>
  <si>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</si>
  <si>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</si>
  <si>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</si>
  <si>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</si>
  <si>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</si>
  <si>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</si>
  <si>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</si>
  <si>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</si>
  <si>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</si>
  <si>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</si>
  <si>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</si>
  <si>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</si>
  <si>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</si>
  <si>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</si>
  <si>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</si>
  <si>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</si>
  <si>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</si>
  <si>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</si>
  <si>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</si>
  <si>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</si>
  <si>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</si>
  <si>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</si>
  <si>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</si>
  <si>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</si>
  <si>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</si>
  <si>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</si>
  <si>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</si>
  <si>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</si>
  <si>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</si>
  <si>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</si>
  <si>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</si>
  <si>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</si>
  <si>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</si>
  <si>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</si>
  <si>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</si>
  <si>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</si>
  <si>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</si>
  <si>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</si>
  <si>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</si>
  <si>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</si>
  <si>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</si>
  <si>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</si>
  <si>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</si>
  <si>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</si>
  <si>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</si>
  <si>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</si>
  <si>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</si>
  <si>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</si>
  <si>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</si>
  <si>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</si>
  <si>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</si>
  <si>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</si>
  <si>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</si>
  <si>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</si>
  <si>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</si>
  <si>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</si>
  <si>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</si>
  <si>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</si>
  <si>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</si>
  <si>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</si>
  <si>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</si>
  <si>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</si>
  <si>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</si>
  <si>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</si>
  <si>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</si>
  <si>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</si>
  <si>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</si>
  <si>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</si>
  <si>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</si>
  <si>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</si>
  <si>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</si>
  <si>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</si>
  <si>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</si>
  <si>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</si>
  <si>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</si>
  <si>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</si>
  <si>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</si>
  <si>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</si>
  <si>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</si>
  <si>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</si>
  <si>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</si>
  <si>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</si>
  <si>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</si>
  <si>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</si>
  <si>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</si>
  <si>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</si>
  <si>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</si>
  <si>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</si>
  <si>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</si>
  <si>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</si>
  <si>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</si>
  <si>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</si>
  <si>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</si>
  <si>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</si>
  <si>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</si>
  <si>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</si>
  <si>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</si>
  <si>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</si>
  <si>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</si>
  <si>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</si>
  <si>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</si>
  <si>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</si>
  <si>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</si>
  <si>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</si>
  <si>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</si>
  <si>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</si>
  <si>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</si>
  <si>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</si>
  <si>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</si>
  <si>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</si>
  <si>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</si>
  <si>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</si>
  <si>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</si>
  <si>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</si>
  <si>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</si>
  <si>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</si>
  <si>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</si>
  <si>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</si>
  <si>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</si>
  <si>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</si>
  <si>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</si>
  <si>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</si>
  <si>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</si>
  <si>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</si>
  <si>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</si>
  <si>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</si>
  <si>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</si>
  <si>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</si>
  <si>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</si>
  <si>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</si>
  <si>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</si>
  <si>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</si>
  <si>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</si>
  <si>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</si>
  <si>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</si>
  <si>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</si>
  <si>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</si>
  <si>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</si>
  <si>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</si>
  <si>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</si>
  <si>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</si>
  <si>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</si>
  <si>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</si>
  <si>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</si>
  <si>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</si>
  <si>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</si>
  <si>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</si>
  <si>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</si>
  <si>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</si>
  <si>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</si>
  <si>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</si>
  <si>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</si>
  <si>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</si>
  <si>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</si>
  <si>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</si>
  <si>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</si>
  <si>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</si>
  <si>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</si>
  <si>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</si>
  <si>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</si>
  <si>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</si>
  <si>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</si>
  <si>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</si>
  <si>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</si>
  <si>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</si>
  <si>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</si>
  <si>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</si>
  <si>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</si>
  <si>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</si>
  <si>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</si>
  <si>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</si>
  <si>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</si>
  <si>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</si>
  <si>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</si>
  <si>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</si>
  <si>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</si>
  <si>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</si>
  <si>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</si>
  <si>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</si>
  <si>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</si>
  <si>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</si>
  <si>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</si>
  <si>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</si>
  <si>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</si>
  <si>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</si>
  <si>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</si>
  <si>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</si>
  <si>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</si>
  <si>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</si>
  <si>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</si>
  <si>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</si>
  <si>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</si>
  <si>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</si>
  <si>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</si>
  <si>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</si>
  <si>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</si>
  <si>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</si>
  <si>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</si>
  <si>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</si>
  <si>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</si>
  <si>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</si>
  <si>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</si>
  <si>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</si>
  <si>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</si>
  <si>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</si>
  <si>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</si>
  <si>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</si>
  <si>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</si>
  <si>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</si>
  <si>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</si>
  <si>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</si>
  <si>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</si>
  <si>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</si>
  <si>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</si>
  <si>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</si>
  <si>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</si>
  <si>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</si>
  <si>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</si>
  <si>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</si>
  <si>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</si>
  <si>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</si>
  <si>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</si>
  <si>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</si>
  <si>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</si>
  <si>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</si>
  <si>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</si>
  <si>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</si>
  <si>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</si>
  <si>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</si>
  <si>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</si>
  <si>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</si>
  <si>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</si>
  <si>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</si>
  <si>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</si>
  <si>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</si>
  <si>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</si>
  <si>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</si>
  <si>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</si>
  <si>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</si>
  <si>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</si>
  <si>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</si>
  <si>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</si>
  <si>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</si>
  <si>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</si>
  <si>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</si>
  <si>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</si>
  <si>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</si>
  <si>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</si>
  <si>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</si>
  <si>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</si>
  <si>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</si>
  <si>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</si>
  <si>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</si>
  <si>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</si>
  <si>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</si>
  <si>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</si>
  <si>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</si>
  <si>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</si>
  <si>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</si>
  <si>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</si>
  <si>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</si>
  <si>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</si>
  <si>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</si>
  <si>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</si>
  <si>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</si>
  <si>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</si>
  <si>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</si>
  <si>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</si>
  <si>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</si>
  <si>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</si>
  <si>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</si>
  <si>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</si>
  <si>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</si>
  <si>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</si>
  <si>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</si>
  <si>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</si>
  <si>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</si>
  <si>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</si>
  <si>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</si>
  <si>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</si>
  <si>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</si>
  <si>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</si>
  <si>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</si>
  <si>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</si>
  <si>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</si>
  <si>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</si>
  <si>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</si>
  <si>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</si>
  <si>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</si>
  <si>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</si>
  <si>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</si>
  <si>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</si>
  <si>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</si>
  <si>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</si>
  <si>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</si>
  <si>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</si>
  <si>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</si>
  <si>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</si>
  <si>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</si>
  <si>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</si>
  <si>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</si>
  <si>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</si>
  <si>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</si>
  <si>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</si>
  <si>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</si>
  <si>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</si>
  <si>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</si>
  <si>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</si>
  <si>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</si>
  <si>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</si>
  <si>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</si>
  <si>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</si>
  <si>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</si>
  <si>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</si>
  <si>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</si>
  <si>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</si>
  <si>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</si>
  <si>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</si>
  <si>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</si>
  <si>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</si>
  <si>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</si>
  <si>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</si>
  <si>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</si>
  <si>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</si>
  <si>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</si>
  <si>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</si>
  <si>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</si>
  <si>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</si>
  <si>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</si>
  <si>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</si>
  <si>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</si>
  <si>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</si>
  <si>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</si>
  <si>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</si>
  <si>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</si>
  <si>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</si>
  <si>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</si>
  <si>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</si>
  <si>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</si>
  <si>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</si>
  <si>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</si>
  <si>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</si>
  <si>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</si>
  <si>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</si>
  <si>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</si>
  <si>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</si>
  <si>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</si>
  <si>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</si>
  <si>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</si>
  <si>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</si>
  <si>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</si>
  <si>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</si>
  <si>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</si>
  <si>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</si>
  <si>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</si>
  <si>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</si>
  <si>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</si>
  <si>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</si>
  <si>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</si>
  <si>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</si>
  <si>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</si>
  <si>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</si>
  <si>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</si>
  <si>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</si>
  <si>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</si>
  <si>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</si>
  <si>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</si>
  <si>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</si>
  <si>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</si>
  <si>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</si>
  <si>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</si>
  <si>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</si>
  <si>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</si>
  <si>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</si>
  <si>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</si>
  <si>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</si>
  <si>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</si>
  <si>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</si>
  <si>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</si>
  <si>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</si>
  <si>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</si>
  <si>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</si>
  <si>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</si>
  <si>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</si>
  <si>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</si>
  <si>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</si>
  <si>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</si>
  <si>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</si>
  <si>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</si>
  <si>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</si>
  <si>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</si>
  <si>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</si>
  <si>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</si>
  <si>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</si>
  <si>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</si>
  <si>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</si>
  <si>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</si>
  <si>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</si>
  <si>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</si>
  <si>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</si>
  <si>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</si>
  <si>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</si>
  <si>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</si>
  <si>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</si>
  <si>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</si>
  <si>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</si>
  <si>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</si>
  <si>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</si>
  <si>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</si>
  <si>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</si>
  <si>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</si>
  <si>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</si>
  <si>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</si>
  <si>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</si>
  <si>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</si>
  <si>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</si>
  <si>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</si>
  <si>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</si>
  <si>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</si>
  <si>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</si>
  <si>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</si>
  <si>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</si>
  <si>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</si>
  <si>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</si>
  <si>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</si>
  <si>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</si>
  <si>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</si>
  <si>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</si>
  <si>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</si>
  <si>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</si>
  <si>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</si>
  <si>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</si>
  <si>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</si>
  <si>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</si>
  <si>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</si>
  <si>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</si>
  <si>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</si>
  <si>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</si>
  <si>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</si>
  <si>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</si>
  <si>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</si>
  <si>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</si>
  <si>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</si>
  <si>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</si>
  <si>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</si>
  <si>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</si>
  <si>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</si>
  <si>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</si>
  <si>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</si>
  <si>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</si>
  <si>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</si>
  <si>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</si>
  <si>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</si>
  <si>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</si>
  <si>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</si>
  <si>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</si>
  <si>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</si>
  <si>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</si>
  <si>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</si>
  <si>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</si>
  <si>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</si>
  <si>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</si>
  <si>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</si>
  <si>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</si>
  <si>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</si>
  <si>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</si>
  <si>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</si>
  <si>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</si>
  <si>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</si>
  <si>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</si>
  <si>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</si>
  <si>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</si>
  <si>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</si>
  <si>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</si>
  <si>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</si>
  <si>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</si>
  <si>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</si>
  <si>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</si>
  <si>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</si>
  <si>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</si>
  <si>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</si>
  <si>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</si>
  <si>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</si>
  <si>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</si>
  <si>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</si>
  <si>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</si>
  <si>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</si>
  <si>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</si>
  <si>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</si>
  <si>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</si>
  <si>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</si>
  <si>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</si>
  <si>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</si>
  <si>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</si>
  <si>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</si>
  <si>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</si>
  <si>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</si>
  <si>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</si>
  <si>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</si>
  <si>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</si>
  <si>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</si>
  <si>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</si>
  <si>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</si>
  <si>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</si>
  <si>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</si>
  <si>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</si>
  <si>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</si>
  <si>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</si>
  <si>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</si>
  <si>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</si>
  <si>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</si>
  <si>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</si>
  <si>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</si>
  <si>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</si>
  <si>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</si>
  <si>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</si>
  <si>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</si>
  <si>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</si>
  <si>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</si>
  <si>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</si>
  <si>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</si>
  <si>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</si>
  <si>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</si>
  <si>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</si>
  <si>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</si>
  <si>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</si>
  <si>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</si>
  <si>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</si>
  <si>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</si>
  <si>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</si>
  <si>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</si>
  <si>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</si>
  <si>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</si>
  <si>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</si>
  <si>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</si>
  <si>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</si>
  <si>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</si>
  <si>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</si>
  <si>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</si>
  <si>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</si>
  <si>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</si>
  <si>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</si>
  <si>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</si>
  <si>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</si>
  <si>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</si>
  <si>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</si>
  <si>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</si>
  <si>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</si>
  <si>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</si>
  <si>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</si>
  <si>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</si>
  <si>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</si>
  <si>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</si>
  <si>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</si>
  <si>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</si>
  <si>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</si>
  <si>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</si>
  <si>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</si>
  <si>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</si>
  <si>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</si>
  <si>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</si>
  <si>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</si>
  <si>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</si>
  <si>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</si>
  <si>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</si>
  <si>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</si>
  <si>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</si>
  <si>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</si>
  <si>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</si>
  <si>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</si>
  <si>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</si>
  <si>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</si>
  <si>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</si>
  <si>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</si>
  <si>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</si>
  <si>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</si>
  <si>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</si>
  <si>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</si>
  <si>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</si>
  <si>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</si>
  <si>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</si>
  <si>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</si>
  <si>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</si>
  <si>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</si>
  <si>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</si>
  <si>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</si>
  <si>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</si>
  <si>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</si>
  <si>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</si>
  <si>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</si>
  <si>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</si>
  <si>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</si>
  <si>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</si>
  <si>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</si>
  <si>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</si>
  <si>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</si>
  <si>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</si>
  <si>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</si>
  <si>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</si>
  <si>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</si>
  <si>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</si>
  <si>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</si>
  <si>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</si>
  <si>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</si>
  <si>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</si>
  <si>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</si>
  <si>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</si>
  <si>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</si>
  <si>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</si>
  <si>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</si>
  <si>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</si>
  <si>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</si>
  <si>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</si>
  <si>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</si>
  <si>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</si>
  <si>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</si>
  <si>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</si>
  <si>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</si>
  <si>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</si>
  <si>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</si>
  <si>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</si>
  <si>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</si>
  <si>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</si>
  <si>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</si>
  <si>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</si>
  <si>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</si>
  <si>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</si>
  <si>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</si>
  <si>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</si>
  <si>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</si>
  <si>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</si>
  <si>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</si>
  <si>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</si>
  <si>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</si>
  <si>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</si>
  <si>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</si>
  <si>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</si>
  <si>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</si>
  <si>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</si>
  <si>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</si>
  <si>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</si>
  <si>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</si>
  <si>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</si>
  <si>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</si>
  <si>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</si>
  <si>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</si>
  <si>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</si>
  <si>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</si>
  <si>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</si>
  <si>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</si>
  <si>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</si>
  <si>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</si>
  <si>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</si>
  <si>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</si>
  <si>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</si>
  <si>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</si>
  <si>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</si>
  <si>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</si>
  <si>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</si>
  <si>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</si>
  <si>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</si>
  <si>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</si>
  <si>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</si>
  <si>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</si>
  <si>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</si>
  <si>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</si>
  <si>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</si>
  <si>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</si>
  <si>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</si>
  <si>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</si>
  <si>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</si>
  <si>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</si>
  <si>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</si>
  <si>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</si>
  <si>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</si>
  <si>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</si>
  <si>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</si>
  <si>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</si>
  <si>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</si>
  <si>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</si>
  <si>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</si>
  <si>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</si>
  <si>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</si>
  <si>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</si>
  <si>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</si>
  <si>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</si>
  <si>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</si>
  <si>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</si>
  <si>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</si>
  <si>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</si>
  <si>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</si>
  <si>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</si>
  <si>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</si>
  <si>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</si>
  <si>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</si>
  <si>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</si>
  <si>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</si>
  <si>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</si>
  <si>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</si>
  <si>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</si>
  <si>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</si>
  <si>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</si>
  <si>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</si>
  <si>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</si>
  <si>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</si>
  <si>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</si>
  <si>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</si>
  <si>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</si>
  <si>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</si>
  <si>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</si>
  <si>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</si>
  <si>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</si>
  <si>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</si>
  <si>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</si>
  <si>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</si>
  <si>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</si>
  <si>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</si>
  <si>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</si>
  <si>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</si>
  <si>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</si>
  <si>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</si>
  <si>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</si>
  <si>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</si>
  <si>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</si>
  <si>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</si>
  <si>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</si>
  <si>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</si>
  <si>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</si>
  <si>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</si>
  <si>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</si>
  <si>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</si>
  <si>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</si>
  <si>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</si>
  <si>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</si>
  <si>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</si>
  <si>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</si>
  <si>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</si>
  <si>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</si>
  <si>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</si>
  <si>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</si>
  <si>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</si>
  <si>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</si>
  <si>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</si>
  <si>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</si>
  <si>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</si>
  <si>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</si>
  <si>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</si>
  <si>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</si>
  <si>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</si>
  <si>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</si>
  <si>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</si>
  <si>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</si>
  <si>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</si>
  <si>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</si>
  <si>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</si>
  <si>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</si>
  <si>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</si>
  <si>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</si>
  <si>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</si>
  <si>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</si>
  <si>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</si>
  <si>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</si>
  <si>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</si>
  <si>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</si>
  <si>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</si>
  <si>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</si>
  <si>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</si>
  <si>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</si>
  <si>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</si>
  <si>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</si>
  <si>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</si>
  <si>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</si>
  <si>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</si>
  <si>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</si>
  <si>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</si>
  <si>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</si>
  <si>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</si>
  <si>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</si>
  <si>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</si>
  <si>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</si>
  <si>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</si>
  <si>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</si>
  <si>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</si>
  <si>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</si>
  <si>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</si>
  <si>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</si>
  <si>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</si>
  <si>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</si>
  <si>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</si>
  <si>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</si>
  <si>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</si>
  <si>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</si>
  <si>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</si>
  <si>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</si>
  <si>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</si>
  <si>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</si>
  <si>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</si>
  <si>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</si>
  <si>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</si>
  <si>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</si>
  <si>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</si>
  <si>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</si>
  <si>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</si>
  <si>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</si>
  <si>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</si>
  <si>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</si>
  <si>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</si>
  <si>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</si>
  <si>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</si>
  <si>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</si>
  <si>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</si>
  <si>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</si>
  <si>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</si>
  <si>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</si>
  <si>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</si>
  <si>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</si>
  <si>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</si>
  <si>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</si>
  <si>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</si>
  <si>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</si>
  <si>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</si>
  <si>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</si>
  <si>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</si>
  <si>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</si>
  <si>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</si>
  <si>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</si>
  <si>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</si>
  <si>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</si>
  <si>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</si>
  <si>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</si>
  <si>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</si>
  <si>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</si>
  <si>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</si>
  <si>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</si>
  <si>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</si>
  <si>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</si>
  <si>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</si>
  <si>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</si>
  <si>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</si>
  <si>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</si>
  <si>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</si>
  <si>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</si>
  <si>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</si>
  <si>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</si>
  <si>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</si>
  <si>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</si>
  <si>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</si>
  <si>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</si>
  <si>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</si>
  <si>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</si>
  <si>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</si>
  <si>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</si>
  <si>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</si>
  <si>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</si>
  <si>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</si>
  <si>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</si>
  <si>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</si>
  <si>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</si>
  <si>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</si>
  <si>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</si>
  <si>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</si>
  <si>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</si>
  <si>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</si>
  <si>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</si>
  <si>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</si>
  <si>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</si>
  <si>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</si>
  <si>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</si>
  <si>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</si>
  <si>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</si>
  <si>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</si>
  <si>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</si>
  <si>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</si>
  <si>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</si>
  <si>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</si>
  <si>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</si>
  <si>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</si>
  <si>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</si>
  <si>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</si>
  <si>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</si>
  <si>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</si>
  <si>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</si>
  <si>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</si>
  <si>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</si>
  <si>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</si>
  <si>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</si>
  <si>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</si>
  <si>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</si>
  <si>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</si>
  <si>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</si>
  <si>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</si>
  <si>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</si>
  <si>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</si>
  <si>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</si>
  <si>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</si>
  <si>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</si>
  <si>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</si>
  <si>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</si>
  <si>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</si>
  <si>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</si>
  <si>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</si>
  <si>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</si>
  <si>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</si>
  <si>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</si>
  <si>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</si>
  <si>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</si>
  <si>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</si>
  <si>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</si>
  <si>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</si>
  <si>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</si>
  <si>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</si>
  <si>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</si>
  <si>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</si>
  <si>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</si>
  <si>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</si>
  <si>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</si>
  <si>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</si>
  <si>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</si>
  <si>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</si>
  <si>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</si>
  <si>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</si>
  <si>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</si>
  <si>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</si>
  <si>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</si>
  <si>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</si>
  <si>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</si>
  <si>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</si>
  <si>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</si>
  <si>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</si>
  <si>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</si>
  <si>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</si>
  <si>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</si>
  <si>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</si>
  <si>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</si>
  <si>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</si>
  <si>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</si>
  <si>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</si>
  <si>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</si>
  <si>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</si>
  <si>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</si>
  <si>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</si>
  <si>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</si>
  <si>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</si>
  <si>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</si>
  <si>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</si>
  <si>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</si>
  <si>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</si>
  <si>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</si>
  <si>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</si>
  <si>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</si>
  <si>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</si>
  <si>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</si>
  <si>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</si>
  <si>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</si>
  <si>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</si>
  <si>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</si>
  <si>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</si>
  <si>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</si>
  <si>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</si>
  <si>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</si>
  <si>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</si>
  <si>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</si>
  <si>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</si>
  <si>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</si>
  <si>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</si>
  <si>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</si>
  <si>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</si>
  <si>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</si>
  <si>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</si>
  <si>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</si>
  <si>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</si>
  <si>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</si>
  <si>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</si>
  <si>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</si>
  <si>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</si>
  <si>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</si>
  <si>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</si>
  <si>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</si>
  <si>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</si>
  <si>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</si>
  <si>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</si>
  <si>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</si>
  <si>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</si>
  <si>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</si>
  <si>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</si>
  <si>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</si>
  <si>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</si>
  <si>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</si>
  <si>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</si>
  <si>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</si>
  <si>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</si>
  <si>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</si>
  <si>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</si>
  <si>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</si>
  <si>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</si>
  <si>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</si>
  <si>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</si>
  <si>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</si>
  <si>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</si>
  <si>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</si>
  <si>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</si>
  <si>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</si>
  <si>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</si>
  <si>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</si>
  <si>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</si>
  <si>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</si>
  <si>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</si>
  <si>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</si>
  <si>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</si>
  <si>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</si>
  <si>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</si>
  <si>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</si>
  <si>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</si>
  <si>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</si>
  <si>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</si>
  <si>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</si>
  <si>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</si>
  <si>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</si>
  <si>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</si>
  <si>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</si>
  <si>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</si>
  <si>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</si>
  <si>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</si>
  <si>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</si>
  <si>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</si>
  <si>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</si>
  <si>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</si>
  <si>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</si>
  <si>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</si>
  <si>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</si>
  <si>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</si>
  <si>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</si>
  <si>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</si>
  <si>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</si>
  <si>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</si>
  <si>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</si>
  <si>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</si>
  <si>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</si>
  <si>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</si>
  <si>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</si>
  <si>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</si>
  <si>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</si>
  <si>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</si>
  <si>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</si>
  <si>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</si>
  <si>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</si>
  <si>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</si>
  <si>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</si>
  <si>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</si>
  <si>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</si>
  <si>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</si>
  <si>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</si>
  <si>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</si>
  <si>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</si>
  <si>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</si>
  <si>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</si>
  <si>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</si>
  <si>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</si>
  <si>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</si>
  <si>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</si>
  <si>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</si>
  <si>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</si>
  <si>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</si>
  <si>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</si>
  <si>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</si>
  <si>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</si>
  <si>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</si>
  <si>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</si>
  <si>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</si>
  <si>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</si>
  <si>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</si>
  <si>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</si>
  <si>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</si>
  <si>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</si>
  <si>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</si>
  <si>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</si>
  <si>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</si>
  <si>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</si>
  <si>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</si>
  <si>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</si>
  <si>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</si>
  <si>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</si>
  <si>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</si>
  <si>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</si>
  <si>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</si>
  <si>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</si>
  <si>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</si>
  <si>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</si>
  <si>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</si>
  <si>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</si>
  <si>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</si>
  <si>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</si>
  <si>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</si>
  <si>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</si>
  <si>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</si>
  <si>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</si>
  <si>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</si>
  <si>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</si>
  <si>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</si>
  <si>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</si>
  <si>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</si>
  <si>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</si>
  <si>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</si>
  <si>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</si>
  <si>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</si>
  <si>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</si>
  <si>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</si>
  <si>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</si>
  <si>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</si>
  <si>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</si>
  <si>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</si>
  <si>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</si>
  <si>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</si>
  <si>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</si>
  <si>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</si>
  <si>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</si>
  <si>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</si>
  <si>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</si>
  <si>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</si>
  <si>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</si>
  <si>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</si>
  <si>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</si>
  <si>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</si>
  <si>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</si>
  <si>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</si>
  <si>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</si>
  <si>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</si>
  <si>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</si>
  <si>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</si>
  <si>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</si>
  <si>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</si>
  <si>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</si>
  <si>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</si>
  <si>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</si>
  <si>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</si>
  <si>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</si>
  <si>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</si>
  <si>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</si>
  <si>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</si>
  <si>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</si>
  <si>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</si>
  <si>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</si>
  <si>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</si>
  <si>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</si>
  <si>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</si>
  <si>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</si>
  <si>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</si>
  <si>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</si>
  <si>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</si>
  <si>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</si>
  <si>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</si>
  <si>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</si>
  <si>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</si>
  <si>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</si>
  <si>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</si>
  <si>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</si>
  <si>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</si>
  <si>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</si>
  <si>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</si>
  <si>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</si>
  <si>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</si>
  <si>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</si>
  <si>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</si>
  <si>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</si>
  <si>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</si>
  <si>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</si>
  <si>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</si>
  <si>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</si>
  <si>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</si>
  <si>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</si>
  <si>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</si>
  <si>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</si>
  <si>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</si>
  <si>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</si>
  <si>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</si>
  <si>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</si>
  <si>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</si>
  <si>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</si>
  <si>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</si>
  <si>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</si>
  <si>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</si>
  <si>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</si>
  <si>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</si>
  <si>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</si>
  <si>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</si>
  <si>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</si>
  <si>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</si>
  <si>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</si>
  <si>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</si>
  <si>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</si>
  <si>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</si>
  <si>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</si>
  <si>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</si>
  <si>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</si>
  <si>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</si>
  <si>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</si>
  <si>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</si>
  <si>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</si>
  <si>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</si>
  <si>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</si>
  <si>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</si>
  <si>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</si>
  <si>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</si>
  <si>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</si>
  <si>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</si>
  <si>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</si>
  <si>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</si>
  <si>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</si>
  <si>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</si>
  <si>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</si>
  <si>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</si>
  <si>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</si>
  <si>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</si>
  <si>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</si>
  <si>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</si>
  <si>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</si>
  <si>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</si>
  <si>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</si>
  <si>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</si>
  <si>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</si>
  <si>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</si>
  <si>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</si>
  <si>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</si>
  <si>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</si>
  <si>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</si>
  <si>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</si>
  <si>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</si>
  <si>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</si>
  <si>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</si>
  <si>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</si>
  <si>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</si>
  <si>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</si>
  <si>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</si>
  <si>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</si>
  <si>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</si>
  <si>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</si>
  <si>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</si>
  <si>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</si>
  <si>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</si>
  <si>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</si>
  <si>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</si>
  <si>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</si>
  <si>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</si>
  <si>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</si>
  <si>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</si>
  <si>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</si>
  <si>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</si>
  <si>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</si>
  <si>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</si>
  <si>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</si>
  <si>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</si>
  <si>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</si>
  <si>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</si>
  <si>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</si>
  <si>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</si>
  <si>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</si>
  <si>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</si>
  <si>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</si>
  <si>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</si>
  <si>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</si>
  <si>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</si>
  <si>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</si>
  <si>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</si>
  <si>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</si>
  <si>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</si>
  <si>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</si>
  <si>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</si>
  <si>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</si>
  <si>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</si>
  <si>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</si>
  <si>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</si>
  <si>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</si>
  <si>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</si>
  <si>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</si>
  <si>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</si>
  <si>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</si>
  <si>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</si>
  <si>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</si>
  <si>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</si>
  <si>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</si>
  <si>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</si>
  <si>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</si>
  <si>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</si>
  <si>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</si>
  <si>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</si>
  <si>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</si>
  <si>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</si>
  <si>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</si>
  <si>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</si>
  <si>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</si>
  <si>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</si>
  <si>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</si>
  <si>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</si>
  <si>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</si>
  <si>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</si>
  <si>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</si>
  <si>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</si>
  <si>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</si>
  <si>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</si>
  <si>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</si>
  <si>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</si>
  <si>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</si>
  <si>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</si>
  <si>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</si>
  <si>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</si>
  <si>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</si>
  <si>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</si>
  <si>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</si>
  <si>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</si>
  <si>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</si>
  <si>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</si>
  <si>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</si>
  <si>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</si>
  <si>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</si>
  <si>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</si>
  <si>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</si>
  <si>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</si>
  <si>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</si>
  <si>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</si>
  <si>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</si>
  <si>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</si>
  <si>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</si>
  <si>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</si>
  <si>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</si>
  <si>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</si>
  <si>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</si>
  <si>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</si>
  <si>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</si>
  <si>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</si>
  <si>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</si>
  <si>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</si>
  <si>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</si>
  <si>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</si>
  <si>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</si>
  <si>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</si>
  <si>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</si>
  <si>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</si>
  <si>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</si>
  <si>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</si>
  <si>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</si>
  <si>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</si>
  <si>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</si>
  <si>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</si>
  <si>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</si>
  <si>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</si>
  <si>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</si>
  <si>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</si>
  <si>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</si>
  <si>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</si>
  <si>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</si>
  <si>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</si>
  <si>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</si>
  <si>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</si>
  <si>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</si>
  <si>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</si>
  <si>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</si>
  <si>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</si>
  <si>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</si>
  <si>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</si>
  <si>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</si>
  <si>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</si>
  <si>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</si>
  <si>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</si>
  <si>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</si>
  <si>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</si>
  <si>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</si>
  <si>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</si>
  <si>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</si>
  <si>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</si>
  <si>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</si>
  <si>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</si>
  <si>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</si>
  <si>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</si>
  <si>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</si>
  <si>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</si>
  <si>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</si>
  <si>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</si>
  <si>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</si>
  <si>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</si>
  <si>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</si>
  <si>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</si>
  <si>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</si>
  <si>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</si>
  <si>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</si>
  <si>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</si>
  <si>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</si>
  <si>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</si>
  <si>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</si>
  <si>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</si>
  <si>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</si>
  <si>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</si>
  <si>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</si>
  <si>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</si>
  <si>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</si>
  <si>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</si>
  <si>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</si>
  <si>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</si>
  <si>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</si>
  <si>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</si>
  <si>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</si>
  <si>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</si>
  <si>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</si>
  <si>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</si>
  <si>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</si>
  <si>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</si>
  <si>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</si>
  <si>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</si>
  <si>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</si>
  <si>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</si>
  <si>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</si>
  <si>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</si>
  <si>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</si>
  <si>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</si>
  <si>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</si>
  <si>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</si>
  <si>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</si>
  <si>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</si>
  <si>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</si>
  <si>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</si>
  <si>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</si>
  <si>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</si>
  <si>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</si>
  <si>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</si>
  <si>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</si>
  <si>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</si>
  <si>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</si>
  <si>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</si>
  <si>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</si>
  <si>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</si>
  <si>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</si>
  <si>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</si>
  <si>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</si>
  <si>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</si>
  <si>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</si>
  <si>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</si>
  <si>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</si>
  <si>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</si>
  <si>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</si>
  <si>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</si>
  <si>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</si>
  <si>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</si>
  <si>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</si>
  <si>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</si>
  <si>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</si>
  <si>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</si>
  <si>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</si>
  <si>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</si>
  <si>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</si>
  <si>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</si>
  <si>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</si>
  <si>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</si>
  <si>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</si>
  <si>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</si>
  <si>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</si>
  <si>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</si>
  <si>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</si>
  <si>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</si>
  <si>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</si>
  <si>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</si>
  <si>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</si>
  <si>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</si>
  <si>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</si>
  <si>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</si>
  <si>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</si>
  <si>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</si>
  <si>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</si>
  <si>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</si>
  <si>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</si>
  <si>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</si>
  <si>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</si>
  <si>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</si>
  <si>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</si>
  <si>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</si>
  <si>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</si>
  <si>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</si>
  <si>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</si>
  <si>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</si>
  <si>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</si>
  <si>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</si>
  <si>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</si>
  <si>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</si>
  <si>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</si>
  <si>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</si>
  <si>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</si>
  <si>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</si>
  <si>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</si>
  <si>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</si>
  <si>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</si>
  <si>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</si>
  <si>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</si>
  <si>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</si>
  <si>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</si>
  <si>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</si>
  <si>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</si>
  <si>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</si>
  <si>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</si>
  <si>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</si>
  <si>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</si>
  <si>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</si>
  <si>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</si>
  <si>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</si>
  <si>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</si>
  <si>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</si>
  <si>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</si>
  <si>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</si>
  <si>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</si>
  <si>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</si>
  <si>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</si>
  <si>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</si>
  <si>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</si>
  <si>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</si>
  <si>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</si>
  <si>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</si>
  <si>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</si>
  <si>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</si>
  <si>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</si>
  <si>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</si>
  <si>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</si>
  <si>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</si>
  <si>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</si>
  <si>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</si>
  <si>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</si>
  <si>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</si>
  <si>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</si>
  <si>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</si>
  <si>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</si>
  <si>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</si>
  <si>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</si>
  <si>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</si>
  <si>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</si>
  <si>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</si>
  <si>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</si>
  <si>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</si>
  <si>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</si>
  <si>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</si>
  <si>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</si>
  <si>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</si>
  <si>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</si>
  <si>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</si>
  <si>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</si>
  <si>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</si>
  <si>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</si>
  <si>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</si>
  <si>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</si>
  <si>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</si>
  <si>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</si>
  <si>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</si>
  <si>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</si>
  <si>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</si>
  <si>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</si>
  <si>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</si>
  <si>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</si>
  <si>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</si>
  <si>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</si>
  <si>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</si>
  <si>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</si>
  <si>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</si>
  <si>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</si>
  <si>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</si>
  <si>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</si>
  <si>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</si>
  <si>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</si>
  <si>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</si>
  <si>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</si>
  <si>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</si>
  <si>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</si>
  <si>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</si>
  <si>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</si>
  <si>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</si>
  <si>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</si>
  <si>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</si>
  <si>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</si>
  <si>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</si>
  <si>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</si>
  <si>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</si>
  <si>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</si>
  <si>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</si>
  <si>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</si>
  <si>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</si>
  <si>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</si>
  <si>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</si>
  <si>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</si>
  <si>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</si>
  <si>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</si>
  <si>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</si>
  <si>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</si>
  <si>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</si>
  <si>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</si>
  <si>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</si>
  <si>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</si>
  <si>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</si>
  <si>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</si>
  <si>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</si>
  <si>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</si>
  <si>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</si>
  <si>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</si>
  <si>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</si>
  <si>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</si>
  <si>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</si>
  <si>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</si>
  <si>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</si>
  <si>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</si>
  <si>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</si>
  <si>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</si>
  <si>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</si>
  <si>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</si>
  <si>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</si>
  <si>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</si>
  <si>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</si>
  <si>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</si>
  <si>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</si>
  <si>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</si>
  <si>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</si>
  <si>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</si>
  <si>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</si>
  <si>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</si>
  <si>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</si>
  <si>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</si>
  <si>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</si>
  <si>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</si>
  <si>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</si>
  <si>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</si>
  <si>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</si>
  <si>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</si>
  <si>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</si>
  <si>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</si>
  <si>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</si>
  <si>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</si>
  <si>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</si>
  <si>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</si>
  <si>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</si>
  <si>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</si>
  <si>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</si>
  <si>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</si>
  <si>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</si>
  <si>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</si>
  <si>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</si>
  <si>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</si>
  <si>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</si>
  <si>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</si>
  <si>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</si>
  <si>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</si>
  <si>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</si>
  <si>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</si>
  <si>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</si>
  <si>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</si>
  <si>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</si>
  <si>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</si>
  <si>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</si>
  <si>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</si>
  <si>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</si>
  <si>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</si>
  <si>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</si>
  <si>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</si>
  <si>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</si>
  <si>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</si>
  <si>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</si>
  <si>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</si>
  <si>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</si>
  <si>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</si>
  <si>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</si>
  <si>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</si>
  <si>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</si>
  <si>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</si>
  <si>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</si>
  <si>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</si>
  <si>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</si>
  <si>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</si>
  <si>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</si>
  <si>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</si>
  <si>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</si>
  <si>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</si>
  <si>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</si>
  <si>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</si>
  <si>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</si>
  <si>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</si>
  <si>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</si>
  <si>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</si>
  <si>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</si>
  <si>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</si>
  <si>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</si>
  <si>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</si>
  <si>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</si>
  <si>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</si>
  <si>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</si>
  <si>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</si>
  <si>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</si>
  <si>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</si>
  <si>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</si>
  <si>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</si>
  <si>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</si>
  <si>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</si>
  <si>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</si>
  <si>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</si>
  <si>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</si>
  <si>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</si>
  <si>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</si>
  <si>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</si>
  <si>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</si>
  <si>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</si>
  <si>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</si>
  <si>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</si>
  <si>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</si>
  <si>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</si>
  <si>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</si>
  <si>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</si>
  <si>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</si>
  <si>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</si>
  <si>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</si>
  <si>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</si>
  <si>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</si>
  <si>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</si>
  <si>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</si>
  <si>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</si>
  <si>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</si>
  <si>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</si>
  <si>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</si>
  <si>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</si>
  <si>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</si>
  <si>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</si>
  <si>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</si>
  <si>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</si>
  <si>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</si>
  <si>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</si>
  <si>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</si>
  <si>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</si>
  <si>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</si>
  <si>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</si>
  <si>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</si>
  <si>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</si>
  <si>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</si>
  <si>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</si>
  <si>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</si>
  <si>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</si>
  <si>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</si>
  <si>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</si>
  <si>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</si>
  <si>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</si>
  <si>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</si>
  <si>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</si>
  <si>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</si>
  <si>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</si>
  <si>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</si>
  <si>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</si>
  <si>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</si>
  <si>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</si>
  <si>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</si>
  <si>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</si>
  <si>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</si>
  <si>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</si>
  <si>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</si>
  <si>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</si>
  <si>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</si>
  <si>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</si>
  <si>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</si>
  <si>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</si>
  <si>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</si>
  <si>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</si>
  <si>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</si>
  <si>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</si>
  <si>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</si>
  <si>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</si>
  <si>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</si>
  <si>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</si>
  <si>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</si>
  <si>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</si>
  <si>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</si>
  <si>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</si>
  <si>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</si>
  <si>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</si>
  <si>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</si>
  <si>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</si>
  <si>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</si>
  <si>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</si>
  <si>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</si>
  <si>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</si>
  <si>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</si>
  <si>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</si>
  <si>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</si>
  <si>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</si>
  <si>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</si>
  <si>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</si>
  <si>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</si>
  <si>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</si>
  <si>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</si>
  <si>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</si>
  <si>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</si>
  <si>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</si>
  <si>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</si>
  <si>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</si>
  <si>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</si>
  <si>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</si>
  <si>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</si>
  <si>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</si>
  <si>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</si>
  <si>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</si>
  <si>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</si>
  <si>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</si>
  <si>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</si>
  <si>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</si>
  <si>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</si>
  <si>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</si>
  <si>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</si>
  <si>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</si>
  <si>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</si>
  <si>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</si>
  <si>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</si>
  <si>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</si>
  <si>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</si>
  <si>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</si>
  <si>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</si>
  <si>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</si>
  <si>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</si>
  <si>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</si>
  <si>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</si>
  <si>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</si>
  <si>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</si>
  <si>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</si>
  <si>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</si>
  <si>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</si>
  <si>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</si>
  <si>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</si>
  <si>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</si>
  <si>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</si>
  <si>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</si>
  <si>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</si>
  <si>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</si>
  <si>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</si>
  <si>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</si>
  <si>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</si>
  <si>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</si>
  <si>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</si>
  <si>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</si>
  <si>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</si>
  <si>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</si>
  <si>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</si>
  <si>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</si>
  <si>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</si>
  <si>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</si>
  <si>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</si>
  <si>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</si>
  <si>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</si>
  <si>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</si>
  <si>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</si>
  <si>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</si>
  <si>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</si>
  <si>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</si>
  <si>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</si>
  <si>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</si>
  <si>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</si>
  <si>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</si>
  <si>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</si>
  <si>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</si>
  <si>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</si>
  <si>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</si>
  <si>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</si>
  <si>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</si>
  <si>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</si>
  <si>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</si>
  <si>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</si>
  <si>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</si>
  <si>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</si>
  <si>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</si>
  <si>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</si>
  <si>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</si>
  <si>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</si>
  <si>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</si>
  <si>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</si>
  <si>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</si>
  <si>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</si>
  <si>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</si>
  <si>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</si>
  <si>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</si>
  <si>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</si>
  <si>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</si>
  <si>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</si>
  <si>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</si>
  <si>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</si>
  <si>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</si>
  <si>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</si>
  <si>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</si>
  <si>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</si>
  <si>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</si>
  <si>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</si>
  <si>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</si>
  <si>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</si>
  <si>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</si>
  <si>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</si>
  <si>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</si>
  <si>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</si>
  <si>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</si>
  <si>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</si>
  <si>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</si>
  <si>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</si>
  <si>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</si>
  <si>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</si>
  <si>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</si>
  <si>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</si>
  <si>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</si>
  <si>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</si>
  <si>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</si>
  <si>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</si>
  <si>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</si>
  <si>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</si>
  <si>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</si>
  <si>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</si>
  <si>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</si>
  <si>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</si>
  <si>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</si>
  <si>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</si>
  <si>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</si>
  <si>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</si>
  <si>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</si>
  <si>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</si>
  <si>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</si>
  <si>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</si>
  <si>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</si>
  <si>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</si>
  <si>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</si>
  <si>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</si>
  <si>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</si>
  <si>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</si>
  <si>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</si>
  <si>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</si>
  <si>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</si>
  <si>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</si>
  <si>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</si>
  <si>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</si>
  <si>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</si>
  <si>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</si>
  <si>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</si>
  <si>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</si>
  <si>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</si>
  <si>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</si>
  <si>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</si>
  <si>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</si>
  <si>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</si>
  <si>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</si>
  <si>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</si>
  <si>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</si>
  <si>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</si>
  <si>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</si>
  <si>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</si>
  <si>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</si>
  <si>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</si>
  <si>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</si>
  <si>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</si>
  <si>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</si>
  <si>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</si>
  <si>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</si>
  <si>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</si>
  <si>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</si>
  <si>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</si>
  <si>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</si>
  <si>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</si>
  <si>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</si>
  <si>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</si>
  <si>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</si>
  <si>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</si>
  <si>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</si>
  <si>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</si>
  <si>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</si>
  <si>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</si>
  <si>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</si>
  <si>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</si>
  <si>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</si>
  <si>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</si>
  <si>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</si>
  <si>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</si>
  <si>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</si>
  <si>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</si>
  <si>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</si>
  <si>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</si>
  <si>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</si>
  <si>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</si>
  <si>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</si>
  <si>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</si>
  <si>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</si>
  <si>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</si>
  <si>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</si>
  <si>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</si>
  <si>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</si>
  <si>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</si>
  <si>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</si>
  <si>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</si>
  <si>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</si>
  <si>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</si>
  <si>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</si>
  <si>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</si>
  <si>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</si>
  <si>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</si>
  <si>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</si>
  <si>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</si>
  <si>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</si>
  <si>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</si>
  <si>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</si>
  <si>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</si>
  <si>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</si>
  <si>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</si>
  <si>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</si>
  <si>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</si>
  <si>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</si>
  <si>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</si>
  <si>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</si>
  <si>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</si>
  <si>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</si>
  <si>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</si>
  <si>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</si>
  <si>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</si>
  <si>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</si>
  <si>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</si>
  <si>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</si>
  <si>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</si>
  <si>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</si>
  <si>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</si>
  <si>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</si>
  <si>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</si>
  <si>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</si>
  <si>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</si>
  <si>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</si>
  <si>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</si>
  <si>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</si>
  <si>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</si>
  <si>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</si>
  <si>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</si>
  <si>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</si>
  <si>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</si>
  <si>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</si>
  <si>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</si>
  <si>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</si>
  <si>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</si>
  <si>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</si>
  <si>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</si>
  <si>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</si>
  <si>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</si>
  <si>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</si>
  <si>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</si>
  <si>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</si>
  <si>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</si>
  <si>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</si>
  <si>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</si>
  <si>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</si>
  <si>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</si>
  <si>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</si>
  <si>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</si>
  <si>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</si>
  <si>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</si>
  <si>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</si>
  <si>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</si>
  <si>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</si>
  <si>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</si>
  <si>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</si>
  <si>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</si>
  <si>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</si>
  <si>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</si>
  <si>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</si>
  <si>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</si>
  <si>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</si>
  <si>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</si>
  <si>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</si>
  <si>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</si>
  <si>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</si>
  <si>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</si>
  <si>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</si>
  <si>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</si>
  <si>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</si>
  <si>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</si>
  <si>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</si>
  <si>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</si>
  <si>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</si>
  <si>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</si>
  <si>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</si>
  <si>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</si>
  <si>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</si>
  <si>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</si>
  <si>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</si>
  <si>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</si>
  <si>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</si>
  <si>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</si>
  <si>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</si>
  <si>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</si>
  <si>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</si>
  <si>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</si>
  <si>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</si>
  <si>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</si>
  <si>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</si>
  <si>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</si>
  <si>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</si>
  <si>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</si>
  <si>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</si>
  <si>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</si>
  <si>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</si>
  <si>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</si>
  <si>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</si>
  <si>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</si>
  <si>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</si>
  <si>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</si>
  <si>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</si>
  <si>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</si>
  <si>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</si>
  <si>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</si>
  <si>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</si>
  <si>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</si>
  <si>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</si>
  <si>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</si>
  <si>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</si>
  <si>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</si>
  <si>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</si>
  <si>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</si>
  <si>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</si>
  <si>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</si>
  <si>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</si>
  <si>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</si>
  <si>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</si>
  <si>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</si>
  <si>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</si>
  <si>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</si>
  <si>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</si>
  <si>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</si>
  <si>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</si>
  <si>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</si>
  <si>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</si>
  <si>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</si>
  <si>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</si>
  <si>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</si>
  <si>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</si>
  <si>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</si>
  <si>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</si>
  <si>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</si>
  <si>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</si>
  <si>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</si>
  <si>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</si>
  <si>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</si>
  <si>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</si>
  <si>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</si>
  <si>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</si>
  <si>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</si>
  <si>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</si>
  <si>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</si>
  <si>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</si>
  <si>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</si>
  <si>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</si>
  <si>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</si>
  <si>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</si>
  <si>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</si>
  <si>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</si>
  <si>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</si>
  <si>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</si>
  <si>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</si>
  <si>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</si>
  <si>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</si>
  <si>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</si>
  <si>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</si>
  <si>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</si>
  <si>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</si>
  <si>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</si>
  <si>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</si>
  <si>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</si>
  <si>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</si>
  <si>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</si>
  <si>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</si>
  <si>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</si>
  <si>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</si>
  <si>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</si>
  <si>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</si>
  <si>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</si>
  <si>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</si>
  <si>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</si>
  <si>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</si>
  <si>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</si>
  <si>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</si>
  <si>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</si>
  <si>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</si>
  <si>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</si>
  <si>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</si>
  <si>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</si>
  <si>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</si>
  <si>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</si>
  <si>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</si>
  <si>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</si>
  <si>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</si>
  <si>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</si>
  <si>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</si>
  <si>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</si>
  <si>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</si>
  <si>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</si>
  <si>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</si>
  <si>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</si>
  <si>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</si>
  <si>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</si>
  <si>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</si>
  <si>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</si>
  <si>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</si>
  <si>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</si>
  <si>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</si>
  <si>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</si>
  <si>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</si>
  <si>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</si>
  <si>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</si>
  <si>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</si>
  <si>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</si>
  <si>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</si>
  <si>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</si>
  <si>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</si>
  <si>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</si>
  <si>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</si>
  <si>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</si>
  <si>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</si>
  <si>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</si>
  <si>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</si>
  <si>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</si>
  <si>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</si>
  <si>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</si>
  <si>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</si>
  <si>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</si>
  <si>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</si>
  <si>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</si>
  <si>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</si>
  <si>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</si>
  <si>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</si>
  <si>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</si>
  <si>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</si>
  <si>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</si>
  <si>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</si>
  <si>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</si>
  <si>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</si>
  <si>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</si>
  <si>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</si>
  <si>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</si>
  <si>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</si>
  <si>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</si>
  <si>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</si>
  <si>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</si>
  <si>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</si>
  <si>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</si>
  <si>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</si>
  <si>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</si>
  <si>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</si>
  <si>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</si>
  <si>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</si>
  <si>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</si>
  <si>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</si>
  <si>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</si>
  <si>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</si>
  <si>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</si>
  <si>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</si>
  <si>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</si>
  <si>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</si>
  <si>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</si>
  <si>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</si>
  <si>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</si>
  <si>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</si>
  <si>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</si>
  <si>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</si>
  <si>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</si>
  <si>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</si>
  <si>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</si>
  <si>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</si>
  <si>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</si>
  <si>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</si>
  <si>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</si>
  <si>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</si>
  <si>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</si>
  <si>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</si>
  <si>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</si>
  <si>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</si>
  <si>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</si>
  <si>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</si>
  <si>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</si>
  <si>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</si>
  <si>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</si>
  <si>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</si>
  <si>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</si>
  <si>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</si>
  <si>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</si>
  <si>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</si>
  <si>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</si>
  <si>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</si>
  <si>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</si>
  <si>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</si>
  <si>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</si>
  <si>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</si>
  <si>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</si>
  <si>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</si>
  <si>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</si>
  <si>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</si>
  <si>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</si>
  <si>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</si>
  <si>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</si>
  <si>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</si>
  <si>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</si>
  <si>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</si>
  <si>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</si>
  <si>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</si>
  <si>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</si>
  <si>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</si>
  <si>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</si>
  <si>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</si>
  <si>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</si>
  <si>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</si>
  <si>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</si>
  <si>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</si>
  <si>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</si>
  <si>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</si>
  <si>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</si>
  <si>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</si>
  <si>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</si>
  <si>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</si>
  <si>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</si>
  <si>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</si>
  <si>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</si>
  <si>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</si>
  <si>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</si>
  <si>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</si>
  <si>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</si>
  <si>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</si>
  <si>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</si>
  <si>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</si>
  <si>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</si>
  <si>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</si>
  <si>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</si>
  <si>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</si>
  <si>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</si>
  <si>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</si>
  <si>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</si>
  <si>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</si>
  <si>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</si>
  <si>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</si>
  <si>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</si>
  <si>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</si>
  <si>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</si>
  <si>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</si>
  <si>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</si>
  <si>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</si>
  <si>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</si>
  <si>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</si>
  <si>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</si>
  <si>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</si>
  <si>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</si>
  <si>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</si>
  <si>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</si>
  <si>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</si>
  <si>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</si>
  <si>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</si>
  <si>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</si>
  <si>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</si>
  <si>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</si>
  <si>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</si>
  <si>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</si>
  <si>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</si>
  <si>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</si>
  <si>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</si>
  <si>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</si>
  <si>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</si>
  <si>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</si>
  <si>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</si>
  <si>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</si>
  <si>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</si>
  <si>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</si>
  <si>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</si>
  <si>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</si>
  <si>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</si>
  <si>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</si>
  <si>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</si>
  <si>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</si>
  <si>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</si>
  <si>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</si>
  <si>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</si>
  <si>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</si>
  <si>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</si>
  <si>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</si>
  <si>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</si>
  <si>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</si>
  <si>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</si>
  <si>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</si>
  <si>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</si>
  <si>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</si>
  <si>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</si>
  <si>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</si>
  <si>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</si>
  <si>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</si>
  <si>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</si>
  <si>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</si>
  <si>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</si>
  <si>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</si>
  <si>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</si>
  <si>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</si>
  <si>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</si>
  <si>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</si>
  <si>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</si>
  <si>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</si>
  <si>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</si>
  <si>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</si>
  <si>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</si>
  <si>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</si>
  <si>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</si>
  <si>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</si>
  <si>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</si>
  <si>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</si>
  <si>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</si>
  <si>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</si>
  <si>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</si>
  <si>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</si>
  <si>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</si>
  <si>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</si>
  <si>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</si>
  <si>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</si>
  <si>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</si>
  <si>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</si>
  <si>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</si>
  <si>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</si>
  <si>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</si>
  <si>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</si>
  <si>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</si>
  <si>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</si>
  <si>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</si>
  <si>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</si>
  <si>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</si>
  <si>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</si>
  <si>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</si>
  <si>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</si>
  <si>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</si>
  <si>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</si>
  <si>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</si>
  <si>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</si>
  <si>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</si>
  <si>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</si>
  <si>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</si>
  <si>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</si>
  <si>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</si>
  <si>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</si>
  <si>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</si>
  <si>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</si>
  <si>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</si>
  <si>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</si>
  <si>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</si>
  <si>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</si>
  <si>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</si>
  <si>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</si>
  <si>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</si>
  <si>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</si>
  <si>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</si>
  <si>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</si>
  <si>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</si>
  <si>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</si>
  <si>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</si>
  <si>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</si>
  <si>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</si>
  <si>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</si>
  <si>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</si>
  <si>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</si>
  <si>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</si>
  <si>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</si>
  <si>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</si>
  <si>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</si>
  <si>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</si>
  <si>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</si>
  <si>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</si>
  <si>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</si>
  <si>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</si>
  <si>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</si>
  <si>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</si>
  <si>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</si>
  <si>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</si>
  <si>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</si>
  <si>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</si>
  <si>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</si>
  <si>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</si>
  <si>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</si>
  <si>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</si>
  <si>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</si>
  <si>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</si>
  <si>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</si>
  <si>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</si>
  <si>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</si>
  <si>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</si>
  <si>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</si>
  <si>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</si>
  <si>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</si>
  <si>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</si>
  <si>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</si>
  <si>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</si>
  <si>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</si>
  <si>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</si>
  <si>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</si>
  <si>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</si>
  <si>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</si>
  <si>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</si>
  <si>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</si>
  <si>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</si>
  <si>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</si>
  <si>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</si>
  <si>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</si>
  <si>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</si>
  <si>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</si>
  <si>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</si>
  <si>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</si>
  <si>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</si>
  <si>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</si>
  <si>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</si>
  <si>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</si>
  <si>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</si>
  <si>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</si>
  <si>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</si>
  <si>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</si>
  <si>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</si>
  <si>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</si>
  <si>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</si>
  <si>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</si>
  <si>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</si>
  <si>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</si>
  <si>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</si>
  <si>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</si>
  <si>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</si>
  <si>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</si>
  <si>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</si>
  <si>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</si>
  <si>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</si>
  <si>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</si>
  <si>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</si>
  <si>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</si>
  <si>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</si>
  <si>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</si>
  <si>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</si>
  <si>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</si>
  <si>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</si>
  <si>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</si>
  <si>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</si>
  <si>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</si>
  <si>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</si>
  <si>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</si>
  <si>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</si>
  <si>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</si>
  <si>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</si>
  <si>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</si>
  <si>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</si>
  <si>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</si>
  <si>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</si>
  <si>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</si>
  <si>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</si>
  <si>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</si>
  <si>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</si>
  <si>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</si>
  <si>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</si>
  <si>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</si>
  <si>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</si>
  <si>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</si>
  <si>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</si>
  <si>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</si>
  <si>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</si>
  <si>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</si>
  <si>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</si>
  <si>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</si>
  <si>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</si>
  <si>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</si>
  <si>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</si>
  <si>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</si>
  <si>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</si>
  <si>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</si>
  <si>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</si>
  <si>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</si>
  <si>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</si>
  <si>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</si>
  <si>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</si>
  <si>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</si>
  <si>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</si>
  <si>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</si>
  <si>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</si>
  <si>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</si>
  <si>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</si>
  <si>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</si>
  <si>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</si>
  <si>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</si>
  <si>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</si>
  <si>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</si>
  <si>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</si>
  <si>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</si>
  <si>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</si>
  <si>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</si>
  <si>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</si>
  <si>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</si>
  <si>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</si>
  <si>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</si>
  <si>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</si>
  <si>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</si>
  <si>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</si>
  <si>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</si>
  <si>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</si>
  <si>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</si>
  <si>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</si>
  <si>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</si>
  <si>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</si>
  <si>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</si>
  <si>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</si>
  <si>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</si>
  <si>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</si>
  <si>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</si>
  <si>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</si>
  <si>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</si>
  <si>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</si>
  <si>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</si>
  <si>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</si>
  <si>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</si>
  <si>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</si>
  <si>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</si>
  <si>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</si>
  <si>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</si>
  <si>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</si>
  <si>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</si>
  <si>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</si>
  <si>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</si>
  <si>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</si>
  <si>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</si>
  <si>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</si>
  <si>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</si>
  <si>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</si>
  <si>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</si>
  <si>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</si>
  <si>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</si>
  <si>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</si>
  <si>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</si>
  <si>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</si>
  <si>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</si>
  <si>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</si>
  <si>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</si>
  <si>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</si>
  <si>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</si>
  <si>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</si>
  <si>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</si>
  <si>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</si>
  <si>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</si>
  <si>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</si>
  <si>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</si>
  <si>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</si>
  <si>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</si>
  <si>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</si>
  <si>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</si>
  <si>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</si>
  <si>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</si>
  <si>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</si>
  <si>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</si>
  <si>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</si>
  <si>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</si>
  <si>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</si>
  <si>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</si>
  <si>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</si>
  <si>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</si>
  <si>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</si>
  <si>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</si>
  <si>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</si>
  <si>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</si>
  <si>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</si>
  <si>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</si>
  <si>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</si>
  <si>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</si>
  <si>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</si>
  <si>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</si>
  <si>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</si>
  <si>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</si>
  <si>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</si>
  <si>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</si>
  <si>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</si>
  <si>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</si>
  <si>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</si>
  <si>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</si>
  <si>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</si>
  <si>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</si>
  <si>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</si>
  <si>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</si>
  <si>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</si>
  <si>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</si>
  <si>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</si>
  <si>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</si>
  <si>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</si>
  <si>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</si>
  <si>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</si>
  <si>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</si>
  <si>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</si>
  <si>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</si>
  <si>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</si>
  <si>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</si>
  <si>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</si>
  <si>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</si>
  <si>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</si>
  <si>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</si>
  <si>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</si>
  <si>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</si>
  <si>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</si>
  <si>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</si>
  <si>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</si>
  <si>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</si>
  <si>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</si>
  <si>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</si>
  <si>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</si>
  <si>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</si>
  <si>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</si>
  <si>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</si>
  <si>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</si>
  <si>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</si>
  <si>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</si>
  <si>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</si>
  <si>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</si>
  <si>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</si>
  <si>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</si>
  <si>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</si>
  <si>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</si>
  <si>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</si>
  <si>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</si>
  <si>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</si>
  <si>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</si>
  <si>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</si>
  <si>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</si>
  <si>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</si>
  <si>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</si>
  <si>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</si>
  <si>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</si>
  <si>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</si>
  <si>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</si>
  <si>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</si>
  <si>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</si>
  <si>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</si>
  <si>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</si>
  <si>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</si>
  <si>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</si>
  <si>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</si>
  <si>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</si>
  <si>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</si>
  <si>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</si>
  <si>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</si>
  <si>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</si>
  <si>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</si>
  <si>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</si>
  <si>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</si>
  <si>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</si>
  <si>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</si>
  <si>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</si>
  <si>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</si>
  <si>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</si>
  <si>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</si>
  <si>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</si>
  <si>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</si>
  <si>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</si>
  <si>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</si>
  <si>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</si>
  <si>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</si>
  <si>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</si>
  <si>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</si>
  <si>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</si>
  <si>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</si>
  <si>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</si>
  <si>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</si>
  <si>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</si>
  <si>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</si>
  <si>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</si>
  <si>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</si>
  <si>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</si>
  <si>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</si>
  <si>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</si>
  <si>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</si>
  <si>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</si>
  <si>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</si>
  <si>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</si>
  <si>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</si>
  <si>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</si>
  <si>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</si>
  <si>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</si>
  <si>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</si>
  <si>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</si>
  <si>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</si>
  <si>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</si>
  <si>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</si>
  <si>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</si>
  <si>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</si>
  <si>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</si>
  <si>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</si>
  <si>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</si>
  <si>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</si>
  <si>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</si>
  <si>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</si>
  <si>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</si>
  <si>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</si>
  <si>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</si>
  <si>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</si>
  <si>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</si>
  <si>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</si>
  <si>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</si>
  <si>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</si>
  <si>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</si>
  <si>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</si>
  <si>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</si>
  <si>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</si>
  <si>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</si>
  <si>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</si>
  <si>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</si>
  <si>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</si>
  <si>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</si>
  <si>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</si>
  <si>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</si>
  <si>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</si>
  <si>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</si>
  <si>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</si>
  <si>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</si>
  <si>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</si>
  <si>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</si>
  <si>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</si>
  <si>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</si>
  <si>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</si>
  <si>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</si>
  <si>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</si>
  <si>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</si>
  <si>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</si>
  <si>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</si>
  <si>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</si>
  <si>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</si>
  <si>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</si>
  <si>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</si>
  <si>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</si>
  <si>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</si>
  <si>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</si>
  <si>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</si>
  <si>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</si>
  <si>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</si>
  <si>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</si>
  <si>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</si>
  <si>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</si>
  <si>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</si>
  <si>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</si>
  <si>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</si>
  <si>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</si>
  <si>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</si>
  <si>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</si>
  <si>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</si>
  <si>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</si>
  <si>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</si>
  <si>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</si>
  <si>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</si>
  <si>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</si>
  <si>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</si>
  <si>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</si>
  <si>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</si>
  <si>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</si>
  <si>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</si>
  <si>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</si>
  <si>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</si>
  <si>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</si>
  <si>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</si>
  <si>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</si>
  <si>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</si>
  <si>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</si>
  <si>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</si>
  <si>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</si>
  <si>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</si>
  <si>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</si>
  <si>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</si>
  <si>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</si>
  <si>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</si>
  <si>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</si>
  <si>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</si>
  <si>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</si>
  <si>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</si>
  <si>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</si>
  <si>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</si>
  <si>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</si>
  <si>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</si>
  <si>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</si>
  <si>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</si>
  <si>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</si>
  <si>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</si>
  <si>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</si>
  <si>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</si>
  <si>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</si>
  <si>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</si>
  <si>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</si>
  <si>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</si>
  <si>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</si>
  <si>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</si>
  <si>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</si>
  <si>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</si>
  <si>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</si>
  <si>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</si>
  <si>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</si>
  <si>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</si>
  <si>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</si>
  <si>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</si>
  <si>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</si>
  <si>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</si>
  <si>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</si>
  <si>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</si>
  <si>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</si>
  <si>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</si>
  <si>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</si>
  <si>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</si>
  <si>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</si>
  <si>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</si>
  <si>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</si>
  <si>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</si>
  <si>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</si>
  <si>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</si>
  <si>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</si>
  <si>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</si>
  <si>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</si>
  <si>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</si>
  <si>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</si>
  <si>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</si>
  <si>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</si>
  <si>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</si>
  <si>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</si>
  <si>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</si>
  <si>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</si>
  <si>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</si>
  <si>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</si>
  <si>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</si>
  <si>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</si>
  <si>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</si>
  <si>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</si>
  <si>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</si>
  <si>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</si>
  <si>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</si>
  <si>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</si>
  <si>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</si>
  <si>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</si>
  <si>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</si>
  <si>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</si>
  <si>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</si>
  <si>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</si>
  <si>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</si>
  <si>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</si>
  <si>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</si>
  <si>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</si>
  <si>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</si>
  <si>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</si>
  <si>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</si>
  <si>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</si>
  <si>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</si>
  <si>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</si>
  <si>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</si>
  <si>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</si>
  <si>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</si>
  <si>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</si>
  <si>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</si>
  <si>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</si>
  <si>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</si>
  <si>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</si>
  <si>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</si>
  <si>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</si>
  <si>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</si>
  <si>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</si>
  <si>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</si>
  <si>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</si>
  <si>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</si>
  <si>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</si>
  <si>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</si>
  <si>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</si>
  <si>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</si>
  <si>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</si>
  <si>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</si>
  <si>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</si>
  <si>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</si>
  <si>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</si>
  <si>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</si>
  <si>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</si>
  <si>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</si>
  <si>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</si>
  <si>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</si>
  <si>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</si>
  <si>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</si>
  <si>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</si>
  <si>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</si>
  <si>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</si>
  <si>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</si>
  <si>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</si>
  <si>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</si>
  <si>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</si>
  <si>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</si>
  <si>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</si>
  <si>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</si>
  <si>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</si>
  <si>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</si>
  <si>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</si>
  <si>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</si>
  <si>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</si>
  <si>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</si>
  <si>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</si>
  <si>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</si>
  <si>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</si>
  <si>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</si>
  <si>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</si>
  <si>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</si>
  <si>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</si>
  <si>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</si>
  <si>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</si>
  <si>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</si>
  <si>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</si>
  <si>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</si>
  <si>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</si>
  <si>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</si>
  <si>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</si>
  <si>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</si>
  <si>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</si>
  <si>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</si>
  <si>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</si>
  <si>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</si>
  <si>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</si>
  <si>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</si>
  <si>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</si>
  <si>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</si>
  <si>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</si>
  <si>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</si>
  <si>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</si>
  <si>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</si>
  <si>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</si>
  <si>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</si>
  <si>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</si>
  <si>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</si>
  <si>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</si>
  <si>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</si>
  <si>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</si>
  <si>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</si>
  <si>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</si>
  <si>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</si>
  <si>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</si>
  <si>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</si>
  <si>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</si>
  <si>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</si>
  <si>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</si>
  <si>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</si>
  <si>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</si>
  <si>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</si>
  <si>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</si>
  <si>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</si>
  <si>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</si>
  <si>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</si>
  <si>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</si>
  <si>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</si>
  <si>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</si>
  <si>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</si>
  <si>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</si>
  <si>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</si>
  <si>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</si>
  <si>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</si>
  <si>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</si>
  <si>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</si>
  <si>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</si>
  <si>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</si>
  <si>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</si>
  <si>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</si>
  <si>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</si>
  <si>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</si>
  <si>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</si>
  <si>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</si>
  <si>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</si>
  <si>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</si>
  <si>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</si>
  <si>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</si>
  <si>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</si>
  <si>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</si>
  <si>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</si>
  <si>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</si>
  <si>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</si>
  <si>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</si>
  <si>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</si>
  <si>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</si>
  <si>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</si>
  <si>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</si>
  <si>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</si>
  <si>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</si>
  <si>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</si>
  <si>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</si>
  <si>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</si>
  <si>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</si>
  <si>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</si>
  <si>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</si>
  <si>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</si>
  <si>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</si>
  <si>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</si>
  <si>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</si>
  <si>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</si>
  <si>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</si>
  <si>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</si>
  <si>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</si>
  <si>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</si>
  <si>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</si>
  <si>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</si>
  <si>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</si>
  <si>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</si>
  <si>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</si>
  <si>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</si>
  <si>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</si>
  <si>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</si>
  <si>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</si>
  <si>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</si>
  <si>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</si>
  <si>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</si>
  <si>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</si>
  <si>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</si>
  <si>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</si>
  <si>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</si>
  <si>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</si>
  <si>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</si>
  <si>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</si>
  <si>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</si>
  <si>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</si>
  <si>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</si>
  <si>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</si>
  <si>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</si>
  <si>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</si>
  <si>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</si>
  <si>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</si>
  <si>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</si>
  <si>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</si>
  <si>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</si>
  <si>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</si>
  <si>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</si>
  <si>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</si>
  <si>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</si>
  <si>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</si>
  <si>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</si>
  <si>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</si>
  <si>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</si>
  <si>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</si>
  <si>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</si>
  <si>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</si>
  <si>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</si>
  <si>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</si>
  <si>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</si>
  <si>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</si>
  <si>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</si>
  <si>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</si>
  <si>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</si>
  <si>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</si>
  <si>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</si>
  <si>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</si>
  <si>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</si>
  <si>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</si>
  <si>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</si>
  <si>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</si>
  <si>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</si>
  <si>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</si>
  <si>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</si>
  <si>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</si>
  <si>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</si>
  <si>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</si>
  <si>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</si>
  <si>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</si>
  <si>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</si>
  <si>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</si>
  <si>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</si>
  <si>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</si>
  <si>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</si>
  <si>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</si>
  <si>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</si>
  <si>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</si>
  <si>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</si>
  <si>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</si>
  <si>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</si>
  <si>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</si>
  <si>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</si>
  <si>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</si>
  <si>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</si>
  <si>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</si>
  <si>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</si>
  <si>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</si>
  <si>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</si>
  <si>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</si>
  <si>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</si>
  <si>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</si>
  <si>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</si>
  <si>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</si>
  <si>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</si>
  <si>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</si>
  <si>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</si>
  <si>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</si>
  <si>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</si>
  <si>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</si>
  <si>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</si>
  <si>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</si>
  <si>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</si>
  <si>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</si>
  <si>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</si>
  <si>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</si>
  <si>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</si>
  <si>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</si>
  <si>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</si>
  <si>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</si>
  <si>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</si>
  <si>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</si>
  <si>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</si>
  <si>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</si>
  <si>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</si>
  <si>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</si>
  <si>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</si>
  <si>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</si>
  <si>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</si>
  <si>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</si>
  <si>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</si>
  <si>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</si>
  <si>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</si>
  <si>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</si>
  <si>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</si>
  <si>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</si>
  <si>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</si>
  <si>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</si>
  <si>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</si>
  <si>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</si>
  <si>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</si>
  <si>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</si>
  <si>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</si>
  <si>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</si>
  <si>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</si>
  <si>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</si>
  <si>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</si>
  <si>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</si>
  <si>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</si>
  <si>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</si>
  <si>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</si>
  <si>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</si>
  <si>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</si>
  <si>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</si>
  <si>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</si>
  <si>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</si>
  <si>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</si>
  <si>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</si>
  <si>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</si>
  <si>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</si>
  <si>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</si>
  <si>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</si>
  <si>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</si>
  <si>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</si>
  <si>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</si>
  <si>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</si>
  <si>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</si>
  <si>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</si>
  <si>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</si>
  <si>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</si>
  <si>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</si>
  <si>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</si>
  <si>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</si>
  <si>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</si>
  <si>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</si>
  <si>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</si>
  <si>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</si>
  <si>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</si>
  <si>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</si>
  <si>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</si>
  <si>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</si>
  <si>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</si>
  <si>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</si>
  <si>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</si>
  <si>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</si>
  <si>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</si>
  <si>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</si>
  <si>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</si>
  <si>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</si>
  <si>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</si>
  <si>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</si>
  <si>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</si>
  <si>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</si>
  <si>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</si>
  <si>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</si>
  <si>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</si>
  <si>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</si>
  <si>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</si>
  <si>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</si>
  <si>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</si>
  <si>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</si>
  <si>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</si>
  <si>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</si>
  <si>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</si>
  <si>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</si>
  <si>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</si>
  <si>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</si>
  <si>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</si>
  <si>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</si>
  <si>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</si>
  <si>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</si>
  <si>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</si>
  <si>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</si>
  <si>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</si>
  <si>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</si>
  <si>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</si>
  <si>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</si>
  <si>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</si>
  <si>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</si>
  <si>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</si>
  <si>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</si>
  <si>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</si>
  <si>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</si>
  <si>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</si>
  <si>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</si>
  <si>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</si>
  <si>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</si>
  <si>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</si>
  <si>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</si>
  <si>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</si>
  <si>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</si>
  <si>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</si>
  <si>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</si>
  <si>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</si>
  <si>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</si>
  <si>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</si>
  <si>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</si>
  <si>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</si>
  <si>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</si>
  <si>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</si>
  <si>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</si>
  <si>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</si>
  <si>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</si>
  <si>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</si>
  <si>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</si>
  <si>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</si>
  <si>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</si>
  <si>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</si>
  <si>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</si>
  <si>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</si>
  <si>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</si>
  <si>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</si>
  <si>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</si>
  <si>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</si>
  <si>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</si>
  <si>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</si>
  <si>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</si>
  <si>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</si>
  <si>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</si>
  <si>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</si>
  <si>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</si>
  <si>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</si>
  <si>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</si>
  <si>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</si>
  <si>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</si>
  <si>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</si>
  <si>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</si>
  <si>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</si>
  <si>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</si>
  <si>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</si>
  <si>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</si>
  <si>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</si>
  <si>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</si>
  <si>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</si>
  <si>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</si>
  <si>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</si>
  <si>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</si>
  <si>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</si>
  <si>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</si>
  <si>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</si>
  <si>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</si>
  <si>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</si>
  <si>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</si>
  <si>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</si>
  <si>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</si>
  <si>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</si>
  <si>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</si>
  <si>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</si>
  <si>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</si>
  <si>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</si>
  <si>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</si>
  <si>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</si>
  <si>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</si>
  <si>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</si>
  <si>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</si>
  <si>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</si>
  <si>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</si>
  <si>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</si>
  <si>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</si>
  <si>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</si>
  <si>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</si>
  <si>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</si>
  <si>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</si>
  <si>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</si>
  <si>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</si>
  <si>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</si>
  <si>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</si>
  <si>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</si>
  <si>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</si>
  <si>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</si>
  <si>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</si>
  <si>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</si>
  <si>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</si>
  <si>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</si>
  <si>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</si>
  <si>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</si>
  <si>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</si>
  <si>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</si>
  <si>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</si>
  <si>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</si>
  <si>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</si>
  <si>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</si>
  <si>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</si>
  <si>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</si>
  <si>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</si>
  <si>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</si>
  <si>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</si>
  <si>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</si>
  <si>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</si>
  <si>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</si>
  <si>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</si>
  <si>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</si>
  <si>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</si>
  <si>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</si>
  <si>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</si>
  <si>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</si>
  <si>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</si>
  <si>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</si>
  <si>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</si>
  <si>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</si>
  <si>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</si>
  <si>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</si>
  <si>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</si>
  <si>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</si>
  <si>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</si>
  <si>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</si>
  <si>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</si>
  <si>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</si>
  <si>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</si>
  <si>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</si>
  <si>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</si>
  <si>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</si>
  <si>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</si>
  <si>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</si>
  <si>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</si>
  <si>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</si>
  <si>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</si>
  <si>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</si>
  <si>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</si>
  <si>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</si>
  <si>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</si>
  <si>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</si>
  <si>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</si>
  <si>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</si>
  <si>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</si>
  <si>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</si>
  <si>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</si>
  <si>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</si>
  <si>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</si>
  <si>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</si>
  <si>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</si>
  <si>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</si>
  <si>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</si>
  <si>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</si>
  <si>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</si>
  <si>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</si>
  <si>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</si>
  <si>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</si>
  <si>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</si>
  <si>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</si>
  <si>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</si>
  <si>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</si>
  <si>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</si>
  <si>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</si>
  <si>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</si>
  <si>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</si>
  <si>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</si>
  <si>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</si>
  <si>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</si>
  <si>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</si>
  <si>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</si>
  <si>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</si>
  <si>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</si>
  <si>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</si>
  <si>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</si>
  <si>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</si>
  <si>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</si>
  <si>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</si>
  <si>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</si>
  <si>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</si>
  <si>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</si>
  <si>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</si>
  <si>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</si>
  <si>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</si>
  <si>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</si>
  <si>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</si>
  <si>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</si>
  <si>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</si>
  <si>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</si>
  <si>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</si>
  <si>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</si>
  <si>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</si>
  <si>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</si>
  <si>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</si>
  <si>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</si>
  <si>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</si>
  <si>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</si>
  <si>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</si>
  <si>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</si>
  <si>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</si>
  <si>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</si>
  <si>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</si>
  <si>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</si>
  <si>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</si>
  <si>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</si>
  <si>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</si>
  <si>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</si>
  <si>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</si>
  <si>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</si>
  <si>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</si>
  <si>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</si>
  <si>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</si>
  <si>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</si>
  <si>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</si>
  <si>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</si>
  <si>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</si>
  <si>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</si>
  <si>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</si>
  <si>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</si>
  <si>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</si>
  <si>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</si>
  <si>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</si>
  <si>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</si>
  <si>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</si>
  <si>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</si>
  <si>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</si>
  <si>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</si>
  <si>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</si>
  <si>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</si>
  <si>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</si>
  <si>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</si>
  <si>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</si>
  <si>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</si>
  <si>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</si>
  <si>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</si>
  <si>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</si>
  <si>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</si>
  <si>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</si>
  <si>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</si>
  <si>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</si>
  <si>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</si>
  <si>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</si>
  <si>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</si>
  <si>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</si>
  <si>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</si>
  <si>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</si>
  <si>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</si>
  <si>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</si>
  <si>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</si>
  <si>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</si>
  <si>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</si>
  <si>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</si>
  <si>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</si>
  <si>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</si>
  <si>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</si>
  <si>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</si>
  <si>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</si>
  <si>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</si>
  <si>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</si>
  <si>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</si>
  <si>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</si>
  <si>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</si>
  <si>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</si>
  <si>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</si>
  <si>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</si>
  <si>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</si>
  <si>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</si>
  <si>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</si>
  <si>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</si>
  <si>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</si>
  <si>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</si>
  <si>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</si>
  <si>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</si>
  <si>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</si>
  <si>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</si>
  <si>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</si>
  <si>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</si>
  <si>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</si>
  <si>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</si>
  <si>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</si>
  <si>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</si>
  <si>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</si>
  <si>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</si>
  <si>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</si>
  <si>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</si>
  <si>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</si>
  <si>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</si>
  <si>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</si>
  <si>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</si>
  <si>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</si>
  <si>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</si>
  <si>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</si>
  <si>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</si>
  <si>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</si>
  <si>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</si>
  <si>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</si>
  <si>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</si>
  <si>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</si>
  <si>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</si>
  <si>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</si>
  <si>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</si>
  <si>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</si>
  <si>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</si>
  <si>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</si>
  <si>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</si>
  <si>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</si>
  <si>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</si>
  <si>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</si>
  <si>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</si>
  <si>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</si>
  <si>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</si>
  <si>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</si>
  <si>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</si>
  <si>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</si>
  <si>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</si>
  <si>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</si>
  <si>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</si>
  <si>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</si>
  <si>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</si>
  <si>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</si>
  <si>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</si>
  <si>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</si>
  <si>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</si>
  <si>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</si>
  <si>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</si>
  <si>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</si>
  <si>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</si>
  <si>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</si>
  <si>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</si>
  <si>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</si>
  <si>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</si>
  <si>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</si>
  <si>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</si>
  <si>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</si>
  <si>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</si>
  <si>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</si>
  <si>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</si>
  <si>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</si>
  <si>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</si>
  <si>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</si>
  <si>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</si>
  <si>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</si>
  <si>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</si>
  <si>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</si>
  <si>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</si>
  <si>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</si>
  <si>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</si>
  <si>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</si>
  <si>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</si>
  <si>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</si>
  <si>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</si>
  <si>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</si>
  <si>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</si>
  <si>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</si>
  <si>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</si>
  <si>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</si>
  <si>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</si>
  <si>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</si>
  <si>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</si>
  <si>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</si>
  <si>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</si>
  <si>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</si>
  <si>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</si>
  <si>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</si>
  <si>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</si>
  <si>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</si>
  <si>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</si>
  <si>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</si>
  <si>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</si>
  <si>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</si>
  <si>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</si>
  <si>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</si>
  <si>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</si>
  <si>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</si>
  <si>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</si>
  <si>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</si>
  <si>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</si>
  <si>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</si>
  <si>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</si>
  <si>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</si>
  <si>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</si>
  <si>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</si>
  <si>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</si>
  <si>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</si>
  <si>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</si>
  <si>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</si>
  <si>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</si>
  <si>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</si>
  <si>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</si>
  <si>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</si>
  <si>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</si>
  <si>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</si>
  <si>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</si>
  <si>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</si>
  <si>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</si>
  <si>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</si>
  <si>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</si>
  <si>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</si>
  <si>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</si>
  <si>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</si>
  <si>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</si>
  <si>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</si>
  <si>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</si>
  <si>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</si>
  <si>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</si>
  <si>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</si>
  <si>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</si>
  <si>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</si>
  <si>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</si>
  <si>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</si>
  <si>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</si>
  <si>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</si>
  <si>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</si>
  <si>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</si>
  <si>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</si>
  <si>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</si>
  <si>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</si>
  <si>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</si>
  <si>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</si>
  <si>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</si>
  <si>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</si>
  <si>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</si>
  <si>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</si>
  <si>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</si>
  <si>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</si>
  <si>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</si>
  <si>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</si>
  <si>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</si>
  <si>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</si>
  <si>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</si>
  <si>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</si>
  <si>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</si>
  <si>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</si>
  <si>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</si>
  <si>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</si>
  <si>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</si>
  <si>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</si>
  <si>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</si>
  <si>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</si>
  <si>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</si>
  <si>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</si>
  <si>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</si>
  <si>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</si>
  <si>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</si>
  <si>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</si>
  <si>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</si>
  <si>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</si>
  <si>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</si>
  <si>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</si>
  <si>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</si>
  <si>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</si>
  <si>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</si>
  <si>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</si>
  <si>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</si>
  <si>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</si>
  <si>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</si>
  <si>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</si>
  <si>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</si>
  <si>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</si>
  <si>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</si>
  <si>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</si>
  <si>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</si>
  <si>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</si>
  <si>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</si>
  <si>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</si>
  <si>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</si>
  <si>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</si>
  <si>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</si>
  <si>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</si>
  <si>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</si>
  <si>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</si>
  <si>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</si>
  <si>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</si>
  <si>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</si>
  <si>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</si>
  <si>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</si>
  <si>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</si>
  <si>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</si>
  <si>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</si>
  <si>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</si>
  <si>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</si>
  <si>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</si>
  <si>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</si>
  <si>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</si>
  <si>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</si>
  <si>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</si>
  <si>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</si>
  <si>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</si>
  <si>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</si>
  <si>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</si>
  <si>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</si>
  <si>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</si>
  <si>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</si>
  <si>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</si>
  <si>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</si>
  <si>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</si>
  <si>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</si>
  <si>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</si>
  <si>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</si>
  <si>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</si>
  <si>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</si>
  <si>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</si>
  <si>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</si>
  <si>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</si>
  <si>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</si>
  <si>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</si>
  <si>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</si>
  <si>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</si>
  <si>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</si>
  <si>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</si>
  <si>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</si>
  <si>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</si>
  <si>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</si>
  <si>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</si>
  <si>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</si>
  <si>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</si>
  <si>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</si>
  <si>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</si>
  <si>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</si>
  <si>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</si>
  <si>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</si>
  <si>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</si>
  <si>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</si>
  <si>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</si>
  <si>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</si>
  <si>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</si>
  <si>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</si>
  <si>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</si>
  <si>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</si>
  <si>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</si>
  <si>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</si>
  <si>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</si>
  <si>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</si>
  <si>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</si>
  <si>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</si>
  <si>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</si>
  <si>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</si>
  <si>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</si>
  <si>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</si>
  <si>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</si>
  <si>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</si>
  <si>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</si>
  <si>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</si>
  <si>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</si>
  <si>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</si>
  <si>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</si>
  <si>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</si>
  <si>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</si>
  <si>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</si>
  <si>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</si>
  <si>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</si>
  <si>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</si>
  <si>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</si>
  <si>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</si>
  <si>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</si>
  <si>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</si>
  <si>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</si>
  <si>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</si>
  <si>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</si>
  <si>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</si>
  <si>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</si>
  <si>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</si>
  <si>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</si>
  <si>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</si>
  <si>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</si>
  <si>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</si>
  <si>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</si>
  <si>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</si>
  <si>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</si>
  <si>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</si>
  <si>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</si>
  <si>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</si>
  <si>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</si>
  <si>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</si>
  <si>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</si>
  <si>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</si>
  <si>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</si>
  <si>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</si>
  <si>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</si>
  <si>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</si>
  <si>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</si>
  <si>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</si>
  <si>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</si>
  <si>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</si>
  <si>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</si>
  <si>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</si>
  <si>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</si>
  <si>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</si>
  <si>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</si>
  <si>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</si>
  <si>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</si>
  <si>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</si>
  <si>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</si>
  <si>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</si>
  <si>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</si>
  <si>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</si>
  <si>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</si>
  <si>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</si>
  <si>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</si>
  <si>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</si>
  <si>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</si>
  <si>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</si>
  <si>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</si>
  <si>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</si>
  <si>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</si>
  <si>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</si>
  <si>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</si>
  <si>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</si>
  <si>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</si>
  <si>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</si>
  <si>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</si>
  <si>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</si>
  <si>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</si>
  <si>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</si>
  <si>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</si>
  <si>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</si>
  <si>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</si>
  <si>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</si>
  <si>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</si>
  <si>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</si>
  <si>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</si>
  <si>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</si>
  <si>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</si>
  <si>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</si>
  <si>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</si>
  <si>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</si>
  <si>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</si>
  <si>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</si>
  <si>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</si>
  <si>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</si>
  <si>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</si>
  <si>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</si>
  <si>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</si>
  <si>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</si>
  <si>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</si>
  <si>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</si>
  <si>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</si>
  <si>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</si>
  <si>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</si>
  <si>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</si>
  <si>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</si>
  <si>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</si>
  <si>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</si>
  <si>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</si>
  <si>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</si>
  <si>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</si>
  <si>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</si>
  <si>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</si>
  <si>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</si>
  <si>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</si>
  <si>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</si>
  <si>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</si>
  <si>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</si>
  <si>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</si>
  <si>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</si>
  <si>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</si>
  <si>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</si>
  <si>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</si>
  <si>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</si>
  <si>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</si>
  <si>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</si>
  <si>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</si>
  <si>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</si>
  <si>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</si>
  <si>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</si>
  <si>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</si>
  <si>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</si>
  <si>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</si>
  <si>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</si>
  <si>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</si>
  <si>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</si>
  <si>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</si>
  <si>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</si>
  <si>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</si>
  <si>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</si>
  <si>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</si>
  <si>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</si>
  <si>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</si>
  <si>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</si>
  <si>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</si>
  <si>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</si>
  <si>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</si>
  <si>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</si>
  <si>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</si>
  <si>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</si>
  <si>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</si>
  <si>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</si>
  <si>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</si>
  <si>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</si>
  <si>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</si>
  <si>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</si>
  <si>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</si>
  <si>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</si>
  <si>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</si>
  <si>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</si>
  <si>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</si>
  <si>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</si>
  <si>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</si>
  <si>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</si>
  <si>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</si>
  <si>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</si>
  <si>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</si>
  <si>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</si>
  <si>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</si>
  <si>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</si>
  <si>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</si>
  <si>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</si>
  <si>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</si>
  <si>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</si>
  <si>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</si>
  <si>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</si>
  <si>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</si>
  <si>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</si>
  <si>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</si>
  <si>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</si>
  <si>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</si>
  <si>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</si>
  <si>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</si>
  <si>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</si>
  <si>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</si>
  <si>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</si>
  <si>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</si>
  <si>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</si>
  <si>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</si>
  <si>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</si>
  <si>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</si>
  <si>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</si>
  <si>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</si>
  <si>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</si>
  <si>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</si>
  <si>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</si>
  <si>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</si>
  <si>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</si>
  <si>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</si>
  <si>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</si>
  <si>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</si>
  <si>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</si>
  <si>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</si>
  <si>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</si>
  <si>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</si>
  <si>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</si>
  <si>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</si>
  <si>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</si>
  <si>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</si>
  <si>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</si>
  <si>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</si>
  <si>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</si>
  <si>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</si>
  <si>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</si>
  <si>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</si>
  <si>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</si>
  <si>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</si>
  <si>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</si>
  <si>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</si>
  <si>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</si>
  <si>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</si>
  <si>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</si>
  <si>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</si>
  <si>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</si>
  <si>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</si>
  <si>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</si>
  <si>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</si>
  <si>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</si>
  <si>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</si>
  <si>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</si>
  <si>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</si>
  <si>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</si>
  <si>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</si>
  <si>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</si>
  <si>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</si>
  <si>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</si>
  <si>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</si>
  <si>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</si>
  <si>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</si>
  <si>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</si>
  <si>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</si>
  <si>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</si>
  <si>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</si>
  <si>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</si>
  <si>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</si>
  <si>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</si>
  <si>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</si>
  <si>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</si>
  <si>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</si>
  <si>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</si>
  <si>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</si>
  <si>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</si>
  <si>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</si>
  <si>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</si>
  <si>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</si>
  <si>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</si>
  <si>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</si>
  <si>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</si>
  <si>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</si>
  <si>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</si>
  <si>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</si>
  <si>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</si>
  <si>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</si>
  <si>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</si>
  <si>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</si>
  <si>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</si>
  <si>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</si>
  <si>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</si>
  <si>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</si>
  <si>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</si>
  <si>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</si>
  <si>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</si>
  <si>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</si>
  <si>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</si>
  <si>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</si>
  <si>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</si>
  <si>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</si>
  <si>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</si>
  <si>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</si>
  <si>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</si>
  <si>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</si>
  <si>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</si>
  <si>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</si>
  <si>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</si>
  <si>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</si>
  <si>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</si>
  <si>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</si>
  <si>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</si>
  <si>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</si>
  <si>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</si>
  <si>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</si>
  <si>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</si>
  <si>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</si>
  <si>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</si>
  <si>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</si>
  <si>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</si>
  <si>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</si>
  <si>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</si>
  <si>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</si>
  <si>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</si>
  <si>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</si>
  <si>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</si>
  <si>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</si>
  <si>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</si>
  <si>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</si>
  <si>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</si>
  <si>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</si>
  <si>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</si>
  <si>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</si>
  <si>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</si>
  <si>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</si>
  <si>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</si>
  <si>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</si>
  <si>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</si>
  <si>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</si>
  <si>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</si>
  <si>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</si>
  <si>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</si>
  <si>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</si>
  <si>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</si>
  <si>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</si>
  <si>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</si>
  <si>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</si>
  <si>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</si>
  <si>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</si>
  <si>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</si>
  <si>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</si>
  <si>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</si>
  <si>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</si>
  <si>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</si>
  <si>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</si>
  <si>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</si>
  <si>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</si>
  <si>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</si>
  <si>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</si>
  <si>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</si>
  <si>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</si>
  <si>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</si>
  <si>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</si>
  <si>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</si>
  <si>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</si>
  <si>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</si>
  <si>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</si>
  <si>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</si>
  <si>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</si>
  <si>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</si>
  <si>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</si>
  <si>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</si>
  <si>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</si>
  <si>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</si>
  <si>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</si>
  <si>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</si>
  <si>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</si>
  <si>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</si>
  <si>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</si>
  <si>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</si>
  <si>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</si>
  <si>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</si>
  <si>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</si>
  <si>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</si>
  <si>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</si>
  <si>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</si>
  <si>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</si>
  <si>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</si>
  <si>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</si>
  <si>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</si>
  <si>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</si>
  <si>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</si>
  <si>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</si>
  <si>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</si>
  <si>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</si>
  <si>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</si>
  <si>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</si>
  <si>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</si>
  <si>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</si>
  <si>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</si>
  <si>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</si>
  <si>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</si>
  <si>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</si>
  <si>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</si>
  <si>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</si>
  <si>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</si>
  <si>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</si>
  <si>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</si>
  <si>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</si>
  <si>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</si>
  <si>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</si>
  <si>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</si>
  <si>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</si>
  <si>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</si>
  <si>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</si>
  <si>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</si>
  <si>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</si>
  <si>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</si>
  <si>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</si>
  <si>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</si>
  <si>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</si>
  <si>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</si>
  <si>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</si>
  <si>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</si>
  <si>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</si>
  <si>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</si>
  <si>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</si>
  <si>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</si>
  <si>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</si>
  <si>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</si>
  <si>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</si>
  <si>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</si>
  <si>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</si>
  <si>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</si>
  <si>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</si>
  <si>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</si>
  <si>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</si>
  <si>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</si>
  <si>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</si>
  <si>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</si>
  <si>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</si>
  <si>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</si>
  <si>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</si>
  <si>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</si>
  <si>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</si>
  <si>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</si>
  <si>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</si>
  <si>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</si>
  <si>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</si>
  <si>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</si>
  <si>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</si>
  <si>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</si>
  <si>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</si>
  <si>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</si>
  <si>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</si>
  <si>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</si>
  <si>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</si>
  <si>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</si>
  <si>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</si>
  <si>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</si>
  <si>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</si>
  <si>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</si>
  <si>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</si>
  <si>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</si>
  <si>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</si>
  <si>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</si>
  <si>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</si>
  <si>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</si>
  <si>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</si>
  <si>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</si>
  <si>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</si>
  <si>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</si>
  <si>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</si>
  <si>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</si>
  <si>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</si>
  <si>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</si>
  <si>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</si>
  <si>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</si>
  <si>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</si>
  <si>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</si>
  <si>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</si>
  <si>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</si>
  <si>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</si>
  <si>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</si>
  <si>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</si>
  <si>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</si>
  <si>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</si>
  <si>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</si>
  <si>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</si>
  <si>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</si>
  <si>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</si>
  <si>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</si>
  <si>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</si>
  <si>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</si>
  <si>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</si>
  <si>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</si>
  <si>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</si>
  <si>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</si>
  <si>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</si>
  <si>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</si>
  <si>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</si>
  <si>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</si>
  <si>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</si>
  <si>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</si>
  <si>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</si>
  <si>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</si>
  <si>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</si>
  <si>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</si>
  <si>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</si>
  <si>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</si>
  <si>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</si>
  <si>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</si>
  <si>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</si>
  <si>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</si>
  <si>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</si>
  <si>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</si>
  <si>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</si>
  <si>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</si>
  <si>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</si>
  <si>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</si>
  <si>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</si>
  <si>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</si>
  <si>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</si>
  <si>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</si>
  <si>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</si>
  <si>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</si>
  <si>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</si>
  <si>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</si>
  <si>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</si>
  <si>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</si>
  <si>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</si>
  <si>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</si>
  <si>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</si>
  <si>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</si>
  <si>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</si>
  <si>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</si>
  <si>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</si>
  <si>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</si>
  <si>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</si>
  <si>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</si>
  <si>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</si>
  <si>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</si>
  <si>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</si>
  <si>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</si>
  <si>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</si>
  <si>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</si>
  <si>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</si>
  <si>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</si>
  <si>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</si>
  <si>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</si>
  <si>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</si>
  <si>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</si>
  <si>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</si>
  <si>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</si>
  <si>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</si>
  <si>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</si>
  <si>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</si>
  <si>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</si>
  <si>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</si>
  <si>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</si>
  <si>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</si>
  <si>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</si>
  <si>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</si>
  <si>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</si>
  <si>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</si>
  <si>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</si>
  <si>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</si>
  <si>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</si>
  <si>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</si>
  <si>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</si>
  <si>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</si>
  <si>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</si>
  <si>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</si>
  <si>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</si>
  <si>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</si>
  <si>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</si>
  <si>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</si>
  <si>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</si>
  <si>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</si>
  <si>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</si>
  <si>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</si>
  <si>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</si>
  <si>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</si>
  <si>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</si>
  <si>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</si>
  <si>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</si>
  <si>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</si>
  <si>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</si>
  <si>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</si>
  <si>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</si>
  <si>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</si>
  <si>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</si>
  <si>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</si>
  <si>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</si>
  <si>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</si>
  <si>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</si>
  <si>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</si>
  <si>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</si>
  <si>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</si>
  <si>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</si>
  <si>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</si>
  <si>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</si>
  <si>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</si>
  <si>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</si>
  <si>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</si>
  <si>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</si>
  <si>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</si>
  <si>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</si>
  <si>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</si>
  <si>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</si>
  <si>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</si>
  <si>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</si>
  <si>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</si>
  <si>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</si>
  <si>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</si>
  <si>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</si>
  <si>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</si>
  <si>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</si>
  <si>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</si>
  <si>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</si>
  <si>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</si>
  <si>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</si>
  <si>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</si>
  <si>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</si>
  <si>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</si>
  <si>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</si>
  <si>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</si>
  <si>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</si>
  <si>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</si>
  <si>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</si>
  <si>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</si>
  <si>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</si>
  <si>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</si>
  <si>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</si>
  <si>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</si>
  <si>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</si>
  <si>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</si>
  <si>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</si>
  <si>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</si>
  <si>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</si>
  <si>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</si>
  <si>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</si>
  <si>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</si>
  <si>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</si>
  <si>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</si>
  <si>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</si>
  <si>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</si>
  <si>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</si>
  <si>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</si>
  <si>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</si>
  <si>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</si>
  <si>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</si>
  <si>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</si>
  <si>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</si>
  <si>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</si>
  <si>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</si>
  <si>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</si>
  <si>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</si>
  <si>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</si>
  <si>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</si>
  <si>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</si>
  <si>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</si>
  <si>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</si>
  <si>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</si>
  <si>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</si>
  <si>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</si>
  <si>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</si>
  <si>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</si>
  <si>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</si>
  <si>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</si>
  <si>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</si>
  <si>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</si>
  <si>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</si>
  <si>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</si>
  <si>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</si>
  <si>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</si>
  <si>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</si>
  <si>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</si>
  <si>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</si>
  <si>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</si>
  <si>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</si>
  <si>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</si>
  <si>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</si>
  <si>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</si>
  <si>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</si>
  <si>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</si>
  <si>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</si>
  <si>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</si>
  <si>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</si>
  <si>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</si>
  <si>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</si>
  <si>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</si>
  <si>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</si>
  <si>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</si>
  <si>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</si>
  <si>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</si>
  <si>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</si>
  <si>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</si>
  <si>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</si>
  <si>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</si>
  <si>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</si>
  <si>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</si>
  <si>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</si>
  <si>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</si>
  <si>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</si>
  <si>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</si>
  <si>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</si>
  <si>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</si>
  <si>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</si>
  <si>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</si>
  <si>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</si>
  <si>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</si>
  <si>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</si>
  <si>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</si>
  <si>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</si>
  <si>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</si>
  <si>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</si>
  <si>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</si>
  <si>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</si>
  <si>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</si>
  <si>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</si>
  <si>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</si>
  <si>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</si>
  <si>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</si>
  <si>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</si>
  <si>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</si>
  <si>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</si>
  <si>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</si>
  <si>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</si>
  <si>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</si>
  <si>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</si>
  <si>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</si>
  <si>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</si>
  <si>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</si>
  <si>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</si>
  <si>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</si>
  <si>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</si>
  <si>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</si>
  <si>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</si>
  <si>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</si>
  <si>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</si>
  <si>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</si>
  <si>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</si>
  <si>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</si>
  <si>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</si>
  <si>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</si>
  <si>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</si>
  <si>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</si>
  <si>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</si>
  <si>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</si>
  <si>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</si>
  <si>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</si>
  <si>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</si>
  <si>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</si>
  <si>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</si>
  <si>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</si>
  <si>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</si>
  <si>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</si>
  <si>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</si>
  <si>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</si>
  <si>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</si>
  <si>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</si>
  <si>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</si>
  <si>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</si>
  <si>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</si>
  <si>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</si>
  <si>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</si>
  <si>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</si>
  <si>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</si>
  <si>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</si>
  <si>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</si>
  <si>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</si>
  <si>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</si>
  <si>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</si>
  <si>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</si>
  <si>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</si>
  <si>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</si>
  <si>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</si>
  <si>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</si>
  <si>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</si>
  <si>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</si>
  <si>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</si>
  <si>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</si>
  <si>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</si>
  <si>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</si>
  <si>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</si>
  <si>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</si>
  <si>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</si>
  <si>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</si>
  <si>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</si>
  <si>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</si>
  <si>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</si>
  <si>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</si>
  <si>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</si>
  <si>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</si>
  <si>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</si>
  <si>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</si>
  <si>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</si>
  <si>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</si>
  <si>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</si>
  <si>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</si>
  <si>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</si>
  <si>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</si>
  <si>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</si>
  <si>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</si>
  <si>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</si>
  <si>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</si>
  <si>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</si>
  <si>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</si>
  <si>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</si>
  <si>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</si>
  <si>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</si>
  <si>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</si>
  <si>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</si>
  <si>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</si>
  <si>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</si>
  <si>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</si>
  <si>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</si>
  <si>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</si>
  <si>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</si>
  <si>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</si>
  <si>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</si>
  <si>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</si>
  <si>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</si>
  <si>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</si>
  <si>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</si>
  <si>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</si>
  <si>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</si>
  <si>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</si>
  <si>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</si>
  <si>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</si>
  <si>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</si>
  <si>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</si>
  <si>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</si>
  <si>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</si>
  <si>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</si>
  <si>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</si>
  <si>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</si>
  <si>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</si>
  <si>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</si>
  <si>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</si>
  <si>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</si>
  <si>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</si>
  <si>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</si>
  <si>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</si>
  <si>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</si>
  <si>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</si>
  <si>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</si>
  <si>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</si>
  <si>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</si>
  <si>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</si>
  <si>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</si>
  <si>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</si>
  <si>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</si>
  <si>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</si>
  <si>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</si>
  <si>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</si>
  <si>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</si>
  <si>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</si>
  <si>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</si>
  <si>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</si>
  <si>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</si>
  <si>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</si>
  <si>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</si>
  <si>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</si>
  <si>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</si>
  <si>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</si>
  <si>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</si>
  <si>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</si>
  <si>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</si>
  <si>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</si>
  <si>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</si>
  <si>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</si>
  <si>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</si>
  <si>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</si>
  <si>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</si>
  <si>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</si>
  <si>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</si>
  <si>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</si>
  <si>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</si>
  <si>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</si>
  <si>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</si>
  <si>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</si>
  <si>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</si>
  <si>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</si>
  <si>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</si>
  <si>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</si>
  <si>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</si>
  <si>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</si>
  <si>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</si>
  <si>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</si>
  <si>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</si>
  <si>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</si>
  <si>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</si>
  <si>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</si>
  <si>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</si>
  <si>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</si>
  <si>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</si>
  <si>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</si>
  <si>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</si>
  <si>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</si>
  <si>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</si>
  <si>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</si>
  <si>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</si>
  <si>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</si>
  <si>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</si>
  <si>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</si>
  <si>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</si>
  <si>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</si>
  <si>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</si>
  <si>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</si>
  <si>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</si>
  <si>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</si>
  <si>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</si>
  <si>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</si>
  <si>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</si>
  <si>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</si>
  <si>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</si>
  <si>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</si>
  <si>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</si>
  <si>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</si>
  <si>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</si>
  <si>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</si>
  <si>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</si>
  <si>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</si>
  <si>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</si>
  <si>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</si>
  <si>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</si>
  <si>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</si>
  <si>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</si>
  <si>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</si>
  <si>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</si>
  <si>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</si>
  <si>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</si>
  <si>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</si>
  <si>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</si>
  <si>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</si>
  <si>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</si>
  <si>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</si>
  <si>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</si>
  <si>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</si>
  <si>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</si>
  <si>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</si>
  <si>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</si>
  <si>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</si>
  <si>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</si>
  <si>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</si>
  <si>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</si>
  <si>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</si>
  <si>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</si>
  <si>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</si>
  <si>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</si>
  <si>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</si>
  <si>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</si>
  <si>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</si>
  <si>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</si>
  <si>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</si>
  <si>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</si>
  <si>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</si>
  <si>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</si>
  <si>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</si>
  <si>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</si>
  <si>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</si>
  <si>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</si>
  <si>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</si>
  <si>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</si>
  <si>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</si>
  <si>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</si>
  <si>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</si>
  <si>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</si>
  <si>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</si>
  <si>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</si>
  <si>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</si>
  <si>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</si>
  <si>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</si>
  <si>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</si>
  <si>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</si>
  <si>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</si>
  <si>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</si>
  <si>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</si>
  <si>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</si>
  <si>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</si>
  <si>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</si>
  <si>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</si>
  <si>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</si>
  <si>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</si>
  <si>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</si>
  <si>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</si>
  <si>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</si>
  <si>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</si>
  <si>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</si>
  <si>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</si>
  <si>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</si>
  <si>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</si>
  <si>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</si>
  <si>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</si>
  <si>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</si>
  <si>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</si>
  <si>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</si>
  <si>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</si>
  <si>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</si>
  <si>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</si>
  <si>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</si>
  <si>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</si>
  <si>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</si>
  <si>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</si>
  <si>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</si>
  <si>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</si>
  <si>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</si>
  <si>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</si>
  <si>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</si>
  <si>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</si>
  <si>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</si>
  <si>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</si>
  <si>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</si>
  <si>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</si>
  <si>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</si>
  <si>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</si>
  <si>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</si>
  <si>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</si>
  <si>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</si>
  <si>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</si>
  <si>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</si>
  <si>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</si>
  <si>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</si>
  <si>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</si>
  <si>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</si>
  <si>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</si>
  <si>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</si>
  <si>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</si>
  <si>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</si>
  <si>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</si>
  <si>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</si>
  <si>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</si>
  <si>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</si>
  <si>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</si>
  <si>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</si>
  <si>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</si>
  <si>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</si>
  <si>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</si>
  <si>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</si>
  <si>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</si>
  <si>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</si>
  <si>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</si>
  <si>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</si>
  <si>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</si>
  <si>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</si>
  <si>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</si>
  <si>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</si>
  <si>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</si>
  <si>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</si>
  <si>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</si>
  <si>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</si>
  <si>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</si>
  <si>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</si>
  <si>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</si>
  <si>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</si>
  <si>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</si>
  <si>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</si>
  <si>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</si>
  <si>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</si>
  <si>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</si>
  <si>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</si>
  <si>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</si>
  <si>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</si>
  <si>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</si>
  <si>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</si>
  <si>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</si>
  <si>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</si>
  <si>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</si>
  <si>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</si>
  <si>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</si>
  <si>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</si>
  <si>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</si>
  <si>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</si>
  <si>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</si>
  <si>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</si>
  <si>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</si>
  <si>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</si>
  <si>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</si>
  <si>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</si>
  <si>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</si>
  <si>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</si>
  <si>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</si>
  <si>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</si>
  <si>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</si>
  <si>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</si>
  <si>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</si>
  <si>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</si>
  <si>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</si>
  <si>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</si>
  <si>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</si>
  <si>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</si>
  <si>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</si>
  <si>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</si>
  <si>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</si>
  <si>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</si>
  <si>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</si>
  <si>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</si>
  <si>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</si>
  <si>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</si>
  <si>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</si>
  <si>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</si>
  <si>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</si>
  <si>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</si>
  <si>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</si>
  <si>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</si>
  <si>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</si>
  <si>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</si>
  <si>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</si>
  <si>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</si>
  <si>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</si>
  <si>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</si>
  <si>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</si>
  <si>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</si>
  <si>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</si>
  <si>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</si>
  <si>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</si>
  <si>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</si>
  <si>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</si>
  <si>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</si>
  <si>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</si>
  <si>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</si>
  <si>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</si>
  <si>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</si>
  <si>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</si>
  <si>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</si>
  <si>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</si>
  <si>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</si>
  <si>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</si>
  <si>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</si>
  <si>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</si>
  <si>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</si>
  <si>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</si>
  <si>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</si>
  <si>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</si>
  <si>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</si>
  <si>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</si>
  <si>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</si>
  <si>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</si>
  <si>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</si>
  <si>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</si>
  <si>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</si>
  <si>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</si>
  <si>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</si>
  <si>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</si>
  <si>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</si>
  <si>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</si>
  <si>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</si>
  <si>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</si>
  <si>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</si>
  <si>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</si>
  <si>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</si>
  <si>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</si>
  <si>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</si>
  <si>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</si>
  <si>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</si>
  <si>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</si>
  <si>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</si>
  <si>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</si>
  <si>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</si>
  <si>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</si>
  <si>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</si>
  <si>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</si>
  <si>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</si>
  <si>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</si>
  <si>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</si>
  <si>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</si>
  <si>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</si>
  <si>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</si>
  <si>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</si>
  <si>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</si>
  <si>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</si>
  <si>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</si>
  <si>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</si>
  <si>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</si>
  <si>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</si>
  <si>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</si>
  <si>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</si>
  <si>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</si>
  <si>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</si>
  <si>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</si>
  <si>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</si>
  <si>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</si>
  <si>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</si>
  <si>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</si>
  <si>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</si>
  <si>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</si>
  <si>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</si>
  <si>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</si>
  <si>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</si>
  <si>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</si>
  <si>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</si>
  <si>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</si>
  <si>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</si>
  <si>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</si>
  <si>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</si>
  <si>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</si>
  <si>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</si>
  <si>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</si>
  <si>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</si>
  <si>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</si>
  <si>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</si>
  <si>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</si>
  <si>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</si>
  <si>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</si>
  <si>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</si>
  <si>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</si>
  <si>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</si>
  <si>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</si>
  <si>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</si>
  <si>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</si>
  <si>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</si>
  <si>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</si>
  <si>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</si>
  <si>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</si>
  <si>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</si>
  <si>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</si>
  <si>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</si>
  <si>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</si>
  <si>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</si>
  <si>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</si>
  <si>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</si>
  <si>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</si>
  <si>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</si>
  <si>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</si>
  <si>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</si>
  <si>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</si>
  <si>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</si>
  <si>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</si>
  <si>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</si>
  <si>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</si>
  <si>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</si>
  <si>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</si>
  <si>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</si>
  <si>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</si>
  <si>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</si>
  <si>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</si>
  <si>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</si>
  <si>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</si>
  <si>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</si>
  <si>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</si>
  <si>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</si>
  <si>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</si>
  <si>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</si>
  <si>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</si>
  <si>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</si>
  <si>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</si>
  <si>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</si>
  <si>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</si>
  <si>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</si>
  <si>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</si>
  <si>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</si>
  <si>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</si>
  <si>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</si>
  <si>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</si>
  <si>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</si>
  <si>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</si>
  <si>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</si>
  <si>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</si>
  <si>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</si>
  <si>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</si>
  <si>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</si>
  <si>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</si>
  <si>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</si>
  <si>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</si>
  <si>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</si>
  <si>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</si>
  <si>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</si>
  <si>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</si>
  <si>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</si>
  <si>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</si>
  <si>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</si>
  <si>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</si>
  <si>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</si>
  <si>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</si>
  <si>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</si>
  <si>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</si>
  <si>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</si>
  <si>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</si>
  <si>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</si>
  <si>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</si>
  <si>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</si>
  <si>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</si>
  <si>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</si>
  <si>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</si>
  <si>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</si>
  <si>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</si>
  <si>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</si>
  <si>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</si>
  <si>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</si>
  <si>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</si>
  <si>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</si>
  <si>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</si>
  <si>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</si>
  <si>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</si>
  <si>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</si>
  <si>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</si>
  <si>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</si>
  <si>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</si>
  <si>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</si>
  <si>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</si>
  <si>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</si>
  <si>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</si>
  <si>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</si>
  <si>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</si>
  <si>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</si>
  <si>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</si>
  <si>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</si>
  <si>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</si>
  <si>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</si>
  <si>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</si>
  <si>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</si>
  <si>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</si>
  <si>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</si>
  <si>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</si>
  <si>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</si>
  <si>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</si>
  <si>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</si>
  <si>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</si>
  <si>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</si>
  <si>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</si>
  <si>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</si>
  <si>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</si>
  <si>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</si>
  <si>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</si>
  <si>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</si>
  <si>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</si>
  <si>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</si>
  <si>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</si>
  <si>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</si>
  <si>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</si>
  <si>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</si>
  <si>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</si>
  <si>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</si>
  <si>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</si>
  <si>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</si>
  <si>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</si>
  <si>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</si>
  <si>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</si>
  <si>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</si>
  <si>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</si>
  <si>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</si>
  <si>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</si>
  <si>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</si>
  <si>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</si>
  <si>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</si>
  <si>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</si>
  <si>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</si>
  <si>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</si>
  <si>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</si>
  <si>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</si>
  <si>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</si>
  <si>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</si>
  <si>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</si>
  <si>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</si>
  <si>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</si>
  <si>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</si>
  <si>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</si>
  <si>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</si>
  <si>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</si>
  <si>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</si>
  <si>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</si>
  <si>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</si>
  <si>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</si>
  <si>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</si>
  <si>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</si>
  <si>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</si>
  <si>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</si>
  <si>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</si>
  <si>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</si>
  <si>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</si>
  <si>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</si>
  <si>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</si>
  <si>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</si>
  <si>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</si>
  <si>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</si>
  <si>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</si>
  <si>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</si>
  <si>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</si>
  <si>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</si>
  <si>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</si>
  <si>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</si>
  <si>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</si>
  <si>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</si>
  <si>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</si>
  <si>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</si>
  <si>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</si>
  <si>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</si>
  <si>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</si>
  <si>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</si>
  <si>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</si>
  <si>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</si>
  <si>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</si>
  <si>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</si>
  <si>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</si>
  <si>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</si>
  <si>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</si>
  <si>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</si>
  <si>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</si>
  <si>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</si>
  <si>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</si>
  <si>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</si>
  <si>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</si>
  <si>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</si>
  <si>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</si>
  <si>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</si>
  <si>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</si>
  <si>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</si>
  <si>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</si>
  <si>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</si>
  <si>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</si>
  <si>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</si>
  <si>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</si>
  <si>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</si>
  <si>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</si>
  <si>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</si>
  <si>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</si>
  <si>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</si>
  <si>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</si>
  <si>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</si>
  <si>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</si>
  <si>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</si>
  <si>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</si>
  <si>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</si>
  <si>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</si>
  <si>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</si>
  <si>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</si>
  <si>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</si>
  <si>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</si>
  <si>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</si>
  <si>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</si>
  <si>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</si>
  <si>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</si>
  <si>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</si>
  <si>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</si>
  <si>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</si>
  <si>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</si>
  <si>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</si>
  <si>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</si>
  <si>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</si>
  <si>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</si>
  <si>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</si>
  <si>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</si>
  <si>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</si>
  <si>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</si>
  <si>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</si>
  <si>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</si>
  <si>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</si>
  <si>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</si>
  <si>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</si>
  <si>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</si>
  <si>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</si>
  <si>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</si>
  <si>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</si>
  <si>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</si>
  <si>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</si>
  <si>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</si>
  <si>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</si>
  <si>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</si>
  <si>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</si>
  <si>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</si>
  <si>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</si>
  <si>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</si>
  <si>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</si>
  <si>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</si>
  <si>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</si>
  <si>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</si>
  <si>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</si>
  <si>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</si>
  <si>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</si>
  <si>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</si>
  <si>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</si>
  <si>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</si>
  <si>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</si>
  <si>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</si>
  <si>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</si>
  <si>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</si>
  <si>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</si>
  <si>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</si>
  <si>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</si>
  <si>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</si>
  <si>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</si>
  <si>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</si>
  <si>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</si>
  <si>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</si>
  <si>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</si>
  <si>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</si>
  <si>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</si>
  <si>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</si>
  <si>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</si>
  <si>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</si>
  <si>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</si>
  <si>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</si>
  <si>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</si>
  <si>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</si>
  <si>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</si>
  <si>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</si>
  <si>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</si>
  <si>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</si>
  <si>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</si>
  <si>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</si>
  <si>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</si>
  <si>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</si>
  <si>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</si>
  <si>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</si>
  <si>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</si>
  <si>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</si>
  <si>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</si>
  <si>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</si>
  <si>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</si>
  <si>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</si>
  <si>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</si>
  <si>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</si>
  <si>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</si>
  <si>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</si>
  <si>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</si>
  <si>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</si>
  <si>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</si>
  <si>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</si>
  <si>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</si>
  <si>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</si>
  <si>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</si>
  <si>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</si>
  <si>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</si>
  <si>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</si>
  <si>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</si>
  <si>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</si>
  <si>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</si>
  <si>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</si>
  <si>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</si>
  <si>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</si>
  <si>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</si>
  <si>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</si>
  <si>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</si>
  <si>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</si>
  <si>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</si>
  <si>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</si>
  <si>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</si>
  <si>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</si>
  <si>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</si>
  <si>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</si>
  <si>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</si>
  <si>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</si>
  <si>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</si>
  <si>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</si>
  <si>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</si>
  <si>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</si>
  <si>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</si>
  <si>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</si>
  <si>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</si>
  <si>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</si>
  <si>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</si>
  <si>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</si>
  <si>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</si>
  <si>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</si>
  <si>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</si>
  <si>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</si>
  <si>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</si>
  <si>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</si>
  <si>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</si>
  <si>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</si>
  <si>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</si>
  <si>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</si>
  <si>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</si>
  <si>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</si>
  <si>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</si>
  <si>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</si>
  <si>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</si>
  <si>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</si>
  <si>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</si>
  <si>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</si>
  <si>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</si>
  <si>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</si>
  <si>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</si>
  <si>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</si>
  <si>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</si>
  <si>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</si>
  <si>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</si>
  <si>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</si>
  <si>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</si>
  <si>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</si>
  <si>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</si>
  <si>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</si>
  <si>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</si>
  <si>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</si>
  <si>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</si>
  <si>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</si>
  <si>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</si>
  <si>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</si>
  <si>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</si>
  <si>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</si>
  <si>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</si>
  <si>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</si>
  <si>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</si>
  <si>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</si>
  <si>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</si>
  <si>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</si>
  <si>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</si>
  <si>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</si>
  <si>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</si>
  <si>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</si>
  <si>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</si>
  <si>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</si>
  <si>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</si>
  <si>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</si>
  <si>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</si>
  <si>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</si>
  <si>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</si>
  <si>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</si>
  <si>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</si>
  <si>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</si>
  <si>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</si>
  <si>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</si>
  <si>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</si>
  <si>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</si>
  <si>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</si>
  <si>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</si>
  <si>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</si>
  <si>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</si>
  <si>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</si>
  <si>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</si>
  <si>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</si>
  <si>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</si>
  <si>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</si>
  <si>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</si>
  <si>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</si>
  <si>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</si>
  <si>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</si>
  <si>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</si>
  <si>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</si>
  <si>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</si>
  <si>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</si>
  <si>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</si>
  <si>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</si>
  <si>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</si>
  <si>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</si>
  <si>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</si>
  <si>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</si>
  <si>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</si>
  <si>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</si>
  <si>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</si>
  <si>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</si>
  <si>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</si>
  <si>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</si>
  <si>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</si>
  <si>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</si>
  <si>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</si>
  <si>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</si>
  <si>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</si>
  <si>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</si>
  <si>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</si>
  <si>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</si>
  <si>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</si>
  <si>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</si>
  <si>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</si>
  <si>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</si>
  <si>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</si>
  <si>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</si>
  <si>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</si>
  <si>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</si>
  <si>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</si>
  <si>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</si>
  <si>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</si>
  <si>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</si>
  <si>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</si>
  <si>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</si>
  <si>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</si>
  <si>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</si>
  <si>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</si>
  <si>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</si>
  <si>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</si>
  <si>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</si>
  <si>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</si>
  <si>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</si>
  <si>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</si>
  <si>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</si>
  <si>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</si>
  <si>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</si>
  <si>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</si>
  <si>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</si>
  <si>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</si>
  <si>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</si>
  <si>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</si>
  <si>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</si>
  <si>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</si>
  <si>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</si>
  <si>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</si>
  <si>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</si>
  <si>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</si>
  <si>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</si>
  <si>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</si>
  <si>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</si>
  <si>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</si>
  <si>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</si>
  <si>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</si>
  <si>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</si>
  <si>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</si>
  <si>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</si>
  <si>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</si>
  <si>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</si>
  <si>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</si>
  <si>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</si>
  <si>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</si>
  <si>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</si>
  <si>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</si>
  <si>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</si>
  <si>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</si>
  <si>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</si>
  <si>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</si>
  <si>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</si>
  <si>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</si>
  <si>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</si>
  <si>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</si>
  <si>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</si>
  <si>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</si>
  <si>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</si>
  <si>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</si>
  <si>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</si>
  <si>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</si>
  <si>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</si>
  <si>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</si>
  <si>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</si>
  <si>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</si>
  <si>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</si>
  <si>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</si>
  <si>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</si>
  <si>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</si>
  <si>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</si>
  <si>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</si>
  <si>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</si>
  <si>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</si>
  <si>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</si>
  <si>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</si>
  <si>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</si>
  <si>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</si>
  <si>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</si>
  <si>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</si>
  <si>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</si>
  <si>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</si>
  <si>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</si>
  <si>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</si>
  <si>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</si>
  <si>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</si>
  <si>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</si>
  <si>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</si>
  <si>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</si>
  <si>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</si>
  <si>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</si>
  <si>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</si>
  <si>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</si>
  <si>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</si>
  <si>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</si>
  <si>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</si>
  <si>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</si>
  <si>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</si>
  <si>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</si>
  <si>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</si>
  <si>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</si>
  <si>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</si>
  <si>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</si>
  <si>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</si>
  <si>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</si>
  <si>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</si>
  <si>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</si>
  <si>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</si>
  <si>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</si>
  <si>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</si>
  <si>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</si>
  <si>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</si>
  <si>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</si>
  <si>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</si>
  <si>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</si>
  <si>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</si>
  <si>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</si>
  <si>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</si>
  <si>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</si>
  <si>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</si>
  <si>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</si>
  <si>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</si>
  <si>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</si>
  <si>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</si>
  <si>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</si>
  <si>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</si>
  <si>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</si>
  <si>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</si>
  <si>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</si>
  <si>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</si>
  <si>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</si>
  <si>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</si>
  <si>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</si>
  <si>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</si>
  <si>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</si>
  <si>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</si>
  <si>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</si>
  <si>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</si>
  <si>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</si>
  <si>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</si>
  <si>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</si>
  <si>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</si>
  <si>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</si>
  <si>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</si>
  <si>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</si>
  <si>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</si>
  <si>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</si>
  <si>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</si>
  <si>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</si>
  <si>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</si>
  <si>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</si>
  <si>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</si>
  <si>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</si>
  <si>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</si>
  <si>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</si>
  <si>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</si>
  <si>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</si>
  <si>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</si>
  <si>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</si>
  <si>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</si>
  <si>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</si>
  <si>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</si>
  <si>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</si>
  <si>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</si>
  <si>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</si>
  <si>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</si>
  <si>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</si>
  <si>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</si>
  <si>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</si>
  <si>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</si>
  <si>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</si>
  <si>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</si>
  <si>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</si>
  <si>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</si>
  <si>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</si>
  <si>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</si>
  <si>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</si>
  <si>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</si>
  <si>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</si>
  <si>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</si>
  <si>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</si>
  <si>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</si>
  <si>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</si>
  <si>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</si>
  <si>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</si>
  <si>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</si>
  <si>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</si>
  <si>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</si>
  <si>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</si>
  <si>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</si>
  <si>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</si>
  <si>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</si>
  <si>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</si>
  <si>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</si>
  <si>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</si>
  <si>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</si>
  <si>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</si>
  <si>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</si>
  <si>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</si>
  <si>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</si>
  <si>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</si>
  <si>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</si>
  <si>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</si>
  <si>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</si>
  <si>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</si>
  <si>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</si>
  <si>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</si>
  <si>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</si>
  <si>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</si>
  <si>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</si>
  <si>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</si>
  <si>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</si>
  <si>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</si>
  <si>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</si>
  <si>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</si>
  <si>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</si>
  <si>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</si>
  <si>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</si>
  <si>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</si>
  <si>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</si>
  <si>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</si>
  <si>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</si>
  <si>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</si>
  <si>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</si>
  <si>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</si>
  <si>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</si>
  <si>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</si>
  <si>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</si>
  <si>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</si>
  <si>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</si>
  <si>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</si>
  <si>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</si>
  <si>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</si>
  <si>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</si>
  <si>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</si>
  <si>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</si>
  <si>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</si>
  <si>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</si>
  <si>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</si>
  <si>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</si>
  <si>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</si>
  <si>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</si>
  <si>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</si>
  <si>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</si>
  <si>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</si>
  <si>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</si>
  <si>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</si>
  <si>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</si>
  <si>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</si>
  <si>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</si>
  <si>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</si>
  <si>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</si>
  <si>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</si>
  <si>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</si>
  <si>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</si>
  <si>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</si>
  <si>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</si>
  <si>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</si>
  <si>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</si>
  <si>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</si>
  <si>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</si>
  <si>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</si>
  <si>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</si>
  <si>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</si>
  <si>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</si>
  <si>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</si>
  <si>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</si>
  <si>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</si>
  <si>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</si>
  <si>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</si>
  <si>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</si>
  <si>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</si>
  <si>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</si>
  <si>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</si>
  <si>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</si>
  <si>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</si>
  <si>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</si>
  <si>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</si>
  <si>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</si>
  <si>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</si>
  <si>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</si>
  <si>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</si>
  <si>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</si>
  <si>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</si>
  <si>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</si>
  <si>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</si>
  <si>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</si>
  <si>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</si>
  <si>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</si>
  <si>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</si>
  <si>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</si>
  <si>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</si>
  <si>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</si>
  <si>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</si>
  <si>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</si>
  <si>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</si>
  <si>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</si>
  <si>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</si>
  <si>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</si>
  <si>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</si>
  <si>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</si>
  <si>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</si>
  <si>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</si>
  <si>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</si>
  <si>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</si>
  <si>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</si>
  <si>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</si>
  <si>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</si>
  <si>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</si>
  <si>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</si>
  <si>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</si>
  <si>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</si>
  <si>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</si>
  <si>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</si>
  <si>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</si>
  <si>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</si>
  <si>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</si>
  <si>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</si>
  <si>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</si>
  <si>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</si>
  <si>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</si>
  <si>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</si>
  <si>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</si>
  <si>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</si>
  <si>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</si>
  <si>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</si>
  <si>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</si>
  <si>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</si>
  <si>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</si>
  <si>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</si>
  <si>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</si>
  <si>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</si>
  <si>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</si>
  <si>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</si>
  <si>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</si>
  <si>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</si>
  <si>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</si>
  <si>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</si>
  <si>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</si>
  <si>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</si>
  <si>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</si>
  <si>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</si>
  <si>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</si>
  <si>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</si>
  <si>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</si>
  <si>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</si>
  <si>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</si>
  <si>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</si>
  <si>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</si>
  <si>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</si>
  <si>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</si>
  <si>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</si>
  <si>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</si>
  <si>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</si>
  <si>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</si>
  <si>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</si>
  <si>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</si>
  <si>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</si>
  <si>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</si>
  <si>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</si>
  <si>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</si>
  <si>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</si>
  <si>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</si>
  <si>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</si>
  <si>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</si>
  <si>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</si>
  <si>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</si>
  <si>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</si>
  <si>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</si>
  <si>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</si>
  <si>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</si>
  <si>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</si>
  <si>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</si>
  <si>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</si>
  <si>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</si>
  <si>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</si>
  <si>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</si>
  <si>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</si>
  <si>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</si>
  <si>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</si>
  <si>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</si>
  <si>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</si>
  <si>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</si>
  <si>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</si>
  <si>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</si>
  <si>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</si>
  <si>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</si>
  <si>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</si>
  <si>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</si>
  <si>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</si>
  <si>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</si>
  <si>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</si>
  <si>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</si>
  <si>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</si>
  <si>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</si>
  <si>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</si>
  <si>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</si>
  <si>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</si>
  <si>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</si>
  <si>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</si>
  <si>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</si>
  <si>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</si>
  <si>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</si>
  <si>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</si>
  <si>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</si>
  <si>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</si>
  <si>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</si>
  <si>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</si>
  <si>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</si>
  <si>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</si>
  <si>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</si>
  <si>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</si>
  <si>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</si>
  <si>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</si>
  <si>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</si>
  <si>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</si>
  <si>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</si>
  <si>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</si>
  <si>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</si>
  <si>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</si>
  <si>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</si>
  <si>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</si>
  <si>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</si>
  <si>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</si>
  <si>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</si>
  <si>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</si>
  <si>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</si>
  <si>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</si>
  <si>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</si>
  <si>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</si>
  <si>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</si>
  <si>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</si>
  <si>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</si>
  <si>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</si>
  <si>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</si>
  <si>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</si>
  <si>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</si>
  <si>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</si>
  <si>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</si>
  <si>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</si>
  <si>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</si>
  <si>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</si>
  <si>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</si>
  <si>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</si>
  <si>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</si>
  <si>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</si>
  <si>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</si>
  <si>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</si>
  <si>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</si>
  <si>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</si>
  <si>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</si>
  <si>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</si>
  <si>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</si>
  <si>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</si>
  <si>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</si>
  <si>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</si>
  <si>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</si>
  <si>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</si>
  <si>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</si>
  <si>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</si>
  <si>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</si>
  <si>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</si>
  <si>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</si>
  <si>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</si>
  <si>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</si>
  <si>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</si>
  <si>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</si>
  <si>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</si>
  <si>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</si>
  <si>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</si>
  <si>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</si>
  <si>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</si>
  <si>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</si>
  <si>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</si>
  <si>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</si>
  <si>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</si>
  <si>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</si>
  <si>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</si>
  <si>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</si>
  <si>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</si>
  <si>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</si>
  <si>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</si>
  <si>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</si>
  <si>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</si>
  <si>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</si>
  <si>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</si>
  <si>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</si>
  <si>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</si>
  <si>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</si>
  <si>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</si>
  <si>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</si>
  <si>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</si>
  <si>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</si>
  <si>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</si>
  <si>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</si>
  <si>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</si>
  <si>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</si>
  <si>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</si>
  <si>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</si>
  <si>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</si>
  <si>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</si>
  <si>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</si>
  <si>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</si>
  <si>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</si>
  <si>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</si>
  <si>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</si>
  <si>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</si>
  <si>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</si>
  <si>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</si>
  <si>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</si>
  <si>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</si>
  <si>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</si>
  <si>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</si>
  <si>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</si>
  <si>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</si>
  <si>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</si>
  <si>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</si>
  <si>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</si>
  <si>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</si>
  <si>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</si>
  <si>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</si>
  <si>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</si>
  <si>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</si>
  <si>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</si>
  <si>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</si>
  <si>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</si>
  <si>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</si>
  <si>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</si>
  <si>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</si>
  <si>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</si>
  <si>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</si>
  <si>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</si>
  <si>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</si>
  <si>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</si>
  <si>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</si>
  <si>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</si>
  <si>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</si>
  <si>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</si>
  <si>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</si>
  <si>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</si>
  <si>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</si>
  <si>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</si>
  <si>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</si>
  <si>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</si>
  <si>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</si>
  <si>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</si>
  <si>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</si>
  <si>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</si>
  <si>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</si>
  <si>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</si>
  <si>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</si>
  <si>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</si>
  <si>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</si>
  <si>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</si>
  <si>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</si>
  <si>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</si>
  <si>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</si>
  <si>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</si>
  <si>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</si>
  <si>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</si>
  <si>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</si>
  <si>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</si>
  <si>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</si>
  <si>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</si>
  <si>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</si>
  <si>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</si>
  <si>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</si>
  <si>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</si>
  <si>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</si>
  <si>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</si>
  <si>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</si>
  <si>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</si>
  <si>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</si>
  <si>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</si>
  <si>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</si>
  <si>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</si>
  <si>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</si>
  <si>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</si>
  <si>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</si>
  <si>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</si>
  <si>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</si>
  <si>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</si>
  <si>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</si>
  <si>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</si>
  <si>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</si>
  <si>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</si>
  <si>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</si>
  <si>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</si>
  <si>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</si>
  <si>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</si>
  <si>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</si>
  <si>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</si>
  <si>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</si>
  <si>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</si>
  <si>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</si>
  <si>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</si>
  <si>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</si>
  <si>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</si>
  <si>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</si>
  <si>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</si>
  <si>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</si>
  <si>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</si>
  <si>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</si>
  <si>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</si>
  <si>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</si>
  <si>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</si>
  <si>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</si>
  <si>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</si>
  <si>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</si>
  <si>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</si>
  <si>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</si>
  <si>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</si>
  <si>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</si>
  <si>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</si>
  <si>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</si>
  <si>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</si>
  <si>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</si>
  <si>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</si>
  <si>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</si>
  <si>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</si>
  <si>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</si>
  <si>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</si>
  <si>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</si>
  <si>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</si>
  <si>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</si>
  <si>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</si>
  <si>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</si>
  <si>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</si>
  <si>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</si>
  <si>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</si>
  <si>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</si>
  <si>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</si>
  <si>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</si>
  <si>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</si>
  <si>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</si>
  <si>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</si>
  <si>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</si>
  <si>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</si>
  <si>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</si>
  <si>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</si>
  <si>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</si>
  <si>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</si>
  <si>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</si>
  <si>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</si>
  <si>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</si>
  <si>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</si>
  <si>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</si>
  <si>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</si>
  <si>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</si>
  <si>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</si>
  <si>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</si>
  <si>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</si>
  <si>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</si>
  <si>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</si>
  <si>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</si>
  <si>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</si>
  <si>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</si>
  <si>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</si>
  <si>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</si>
  <si>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</si>
  <si>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</si>
  <si>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</si>
  <si>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</si>
  <si>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</si>
  <si>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</si>
  <si>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</si>
  <si>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</si>
  <si>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</si>
  <si>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</si>
  <si>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</si>
  <si>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</si>
  <si>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</si>
  <si>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</si>
  <si>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</si>
  <si>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</si>
  <si>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</si>
  <si>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</si>
  <si>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</si>
  <si>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</si>
  <si>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</si>
  <si>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</si>
  <si>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</si>
  <si>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</si>
  <si>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</si>
  <si>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</si>
  <si>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</si>
  <si>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</si>
  <si>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</si>
  <si>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</si>
  <si>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</si>
  <si>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</si>
  <si>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</si>
  <si>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</si>
  <si>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</si>
  <si>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</si>
  <si>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</si>
  <si>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</si>
  <si>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</si>
  <si>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</si>
  <si>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</si>
  <si>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</si>
  <si>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</si>
  <si>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</si>
  <si>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</si>
  <si>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</si>
  <si>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</si>
  <si>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</si>
  <si>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</si>
  <si>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</si>
  <si>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</si>
  <si>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</si>
  <si>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</si>
  <si>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</si>
  <si>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</si>
  <si>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</si>
  <si>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</si>
  <si>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</si>
  <si>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</si>
  <si>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</si>
  <si>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</si>
  <si>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</si>
  <si>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</si>
  <si>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</si>
  <si>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</si>
  <si>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</si>
  <si>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</si>
  <si>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</si>
  <si>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</si>
  <si>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</si>
  <si>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</si>
  <si>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</si>
  <si>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</si>
  <si>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</si>
  <si>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</si>
  <si>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</si>
  <si>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</si>
  <si>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</si>
  <si>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</si>
  <si>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</si>
  <si>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</si>
  <si>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</si>
  <si>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</si>
  <si>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</si>
  <si>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</si>
  <si>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</si>
  <si>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</si>
  <si>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</si>
  <si>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</si>
  <si>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</si>
  <si>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</si>
  <si>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</si>
  <si>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</si>
  <si>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</si>
  <si>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</si>
  <si>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</si>
  <si>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</si>
  <si>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</si>
  <si>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</si>
  <si>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</si>
  <si>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</si>
  <si>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</si>
  <si>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</si>
  <si>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</si>
  <si>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</si>
  <si>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</si>
  <si>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</si>
  <si>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</si>
  <si>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</si>
  <si>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</si>
  <si>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</si>
  <si>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</si>
  <si>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</si>
  <si>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</si>
  <si>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</si>
  <si>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</si>
  <si>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</si>
  <si>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</si>
  <si>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</si>
  <si>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</si>
  <si>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</si>
  <si>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</si>
  <si>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</si>
  <si>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</si>
  <si>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</si>
  <si>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</si>
  <si>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</si>
  <si>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</si>
  <si>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</si>
  <si>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</si>
  <si>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</si>
  <si>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</si>
  <si>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</si>
  <si>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</si>
  <si>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</si>
  <si>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</si>
  <si>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</si>
  <si>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</si>
  <si>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</si>
  <si>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</si>
  <si>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</si>
  <si>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</si>
  <si>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</si>
  <si>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</si>
  <si>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</si>
  <si>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</si>
  <si>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</si>
  <si>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</si>
  <si>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</si>
  <si>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</si>
  <si>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</si>
  <si>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</si>
  <si>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</si>
  <si>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</si>
  <si>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</si>
  <si>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</si>
  <si>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</si>
  <si>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</si>
  <si>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</si>
  <si>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</si>
  <si>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</si>
  <si>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</si>
  <si>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</si>
  <si>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</si>
  <si>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</si>
  <si>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</si>
  <si>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</si>
  <si>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</si>
  <si>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</si>
  <si>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</si>
  <si>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</si>
  <si>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</si>
  <si>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</si>
  <si>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</si>
  <si>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</si>
  <si>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</si>
  <si>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</si>
  <si>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</si>
  <si>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</si>
  <si>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</si>
  <si>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</si>
  <si>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</si>
  <si>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</si>
  <si>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</si>
  <si>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</si>
  <si>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</si>
  <si>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</si>
  <si>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</si>
  <si>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</si>
  <si>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</si>
  <si>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</si>
  <si>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</si>
  <si>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</si>
  <si>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</si>
  <si>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</si>
  <si>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</si>
  <si>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</si>
  <si>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</si>
  <si>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</si>
  <si>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</si>
  <si>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</si>
  <si>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</si>
  <si>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</si>
  <si>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</si>
  <si>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</si>
  <si>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</si>
  <si>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</si>
  <si>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</si>
  <si>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</si>
  <si>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</si>
  <si>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</si>
  <si>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</si>
  <si>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</si>
  <si>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</si>
  <si>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</si>
  <si>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</si>
  <si>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</si>
  <si>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</si>
  <si>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</si>
  <si>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</si>
  <si>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</si>
  <si>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</si>
  <si>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</si>
  <si>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</si>
  <si>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</si>
  <si>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</si>
  <si>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</si>
  <si>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</si>
  <si>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</si>
  <si>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</si>
  <si>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</si>
  <si>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</si>
  <si>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</si>
  <si>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</si>
  <si>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</si>
  <si>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</si>
  <si>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</si>
  <si>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</si>
  <si>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</si>
  <si>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</si>
  <si>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</si>
  <si>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</si>
  <si>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</si>
  <si>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</si>
  <si>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</si>
  <si>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</si>
  <si>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</si>
  <si>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</si>
  <si>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</si>
  <si>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</si>
  <si>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</si>
  <si>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</si>
  <si>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</si>
  <si>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</si>
  <si>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</si>
  <si>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</si>
  <si>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</si>
  <si>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</si>
  <si>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</si>
  <si>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</si>
  <si>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</si>
  <si>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</si>
  <si>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</si>
  <si>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</si>
  <si>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</si>
  <si>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</si>
  <si>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</si>
  <si>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</si>
  <si>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</si>
  <si>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</si>
  <si>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</si>
  <si>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</si>
  <si>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</si>
  <si>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</si>
  <si>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</si>
  <si>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</si>
  <si>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</si>
  <si>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</si>
  <si>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</si>
  <si>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</si>
  <si>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</si>
  <si>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</si>
  <si>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</si>
  <si>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</si>
  <si>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</si>
  <si>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</si>
  <si>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</si>
  <si>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</si>
  <si>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</si>
  <si>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</si>
  <si>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</si>
  <si>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</si>
  <si>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</si>
  <si>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</si>
  <si>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</si>
  <si>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</si>
  <si>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</si>
  <si>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</si>
  <si>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</si>
  <si>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</si>
  <si>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</si>
  <si>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</si>
  <si>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</si>
  <si>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</si>
  <si>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</si>
  <si>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</si>
  <si>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</si>
  <si>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</si>
  <si>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</si>
  <si>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</si>
  <si>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</si>
  <si>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</si>
  <si>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</si>
  <si>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</si>
  <si>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</si>
  <si>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</si>
  <si>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</si>
  <si>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</si>
  <si>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</si>
  <si>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</si>
  <si>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</si>
  <si>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</si>
  <si>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</si>
  <si>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</si>
  <si>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</si>
  <si>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</si>
  <si>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</si>
  <si>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</si>
  <si>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</si>
  <si>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</si>
  <si>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</si>
  <si>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</si>
  <si>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</si>
  <si>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</si>
  <si>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</si>
  <si>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</si>
  <si>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</si>
  <si>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</si>
  <si>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</si>
  <si>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</si>
  <si>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</si>
  <si>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</si>
  <si>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</si>
  <si>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</si>
  <si>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</si>
  <si>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</si>
  <si>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</si>
  <si>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</si>
  <si>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</si>
  <si>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</si>
  <si>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</si>
  <si>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</si>
  <si>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</si>
  <si>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</si>
  <si>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</si>
  <si>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</si>
  <si>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</si>
  <si>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</si>
  <si>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</si>
  <si>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</si>
  <si>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</si>
  <si>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</si>
  <si>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</si>
  <si>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</si>
  <si>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</si>
  <si>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</si>
  <si>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</si>
  <si>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</si>
  <si>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</si>
  <si>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</si>
  <si>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</si>
  <si>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</si>
  <si>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</si>
  <si>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</si>
  <si>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</si>
  <si>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</si>
  <si>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</si>
  <si>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</si>
  <si>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</si>
  <si>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</si>
  <si>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</si>
  <si>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</si>
  <si>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</si>
  <si>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</si>
  <si>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</si>
  <si>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</si>
  <si>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</si>
  <si>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</si>
  <si>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</si>
  <si>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</si>
  <si>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</si>
  <si>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</si>
  <si>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</si>
  <si>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</si>
  <si>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</si>
  <si>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</si>
  <si>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</si>
  <si>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</si>
  <si>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</si>
  <si>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</si>
  <si>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</si>
  <si>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</si>
  <si>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</si>
  <si>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</si>
  <si>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</si>
  <si>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</si>
  <si>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</si>
  <si>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</si>
  <si>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</si>
  <si>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</si>
  <si>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</si>
  <si>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</si>
  <si>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</si>
  <si>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</si>
  <si>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</si>
  <si>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</si>
  <si>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</si>
  <si>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</si>
  <si>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</si>
  <si>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</si>
  <si>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</si>
  <si>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</si>
  <si>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</si>
  <si>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</si>
  <si>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</si>
  <si>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</si>
  <si>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</si>
  <si>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</si>
  <si>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</si>
  <si>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</si>
  <si>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</si>
  <si>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</si>
  <si>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</si>
  <si>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</si>
  <si>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</si>
  <si>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</si>
  <si>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</si>
  <si>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</si>
  <si>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</si>
  <si>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</si>
  <si>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</si>
  <si>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</si>
  <si>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</si>
  <si>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</si>
  <si>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</si>
  <si>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</si>
  <si>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</si>
  <si>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</si>
  <si>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</si>
  <si>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</si>
  <si>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</si>
  <si>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</si>
  <si>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</si>
  <si>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</si>
  <si>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</si>
  <si>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</si>
  <si>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</si>
  <si>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</si>
  <si>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</si>
  <si>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</si>
  <si>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</si>
  <si>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</si>
  <si>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</si>
  <si>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</si>
  <si>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</si>
  <si>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</si>
  <si>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</si>
  <si>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</si>
  <si>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</si>
  <si>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</si>
  <si>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</si>
  <si>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</si>
  <si>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</si>
  <si>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</si>
  <si>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</si>
  <si>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</si>
  <si>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</si>
  <si>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</si>
  <si>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</si>
  <si>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</si>
  <si>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</si>
  <si>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</si>
  <si>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</si>
  <si>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</si>
  <si>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</si>
  <si>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</si>
  <si>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</si>
  <si>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</si>
  <si>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</si>
  <si>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</si>
  <si>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</si>
  <si>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</si>
  <si>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</si>
  <si>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</si>
  <si>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</si>
  <si>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</si>
  <si>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</si>
  <si>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</si>
  <si>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</si>
  <si>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</si>
  <si>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</si>
  <si>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</si>
  <si>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</si>
  <si>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</si>
  <si>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</si>
  <si>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</si>
  <si>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</si>
  <si>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</si>
  <si>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</si>
  <si>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</si>
  <si>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</si>
  <si>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</si>
  <si>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</si>
  <si>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</si>
  <si>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</si>
  <si>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</si>
  <si>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</si>
  <si>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</si>
  <si>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</si>
  <si>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</si>
  <si>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</si>
  <si>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</si>
  <si>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</si>
  <si>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</si>
  <si>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</si>
  <si>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</si>
  <si>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</si>
  <si>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</si>
  <si>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</si>
  <si>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</si>
  <si>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</si>
  <si>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</si>
  <si>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</si>
  <si>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</si>
  <si>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</si>
  <si>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</si>
  <si>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</si>
  <si>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</si>
  <si>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</si>
  <si>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</si>
  <si>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</si>
  <si>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</si>
  <si>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</si>
  <si>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</si>
  <si>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</si>
  <si>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</si>
  <si>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</si>
  <si>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</si>
  <si>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</si>
  <si>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</si>
  <si>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</si>
  <si>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</si>
  <si>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</si>
  <si>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</si>
  <si>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</si>
  <si>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</si>
  <si>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</si>
  <si>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</si>
  <si>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</si>
  <si>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</si>
  <si>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</si>
  <si>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</si>
  <si>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</si>
  <si>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</si>
  <si>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</si>
  <si>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</si>
  <si>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</si>
  <si>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</si>
  <si>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</si>
  <si>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</si>
  <si>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</si>
  <si>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</si>
  <si>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</si>
  <si>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</si>
  <si>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</si>
  <si>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</si>
  <si>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</si>
  <si>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</si>
  <si>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</si>
  <si>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</si>
  <si>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</si>
  <si>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</si>
  <si>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</si>
  <si>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</si>
  <si>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</si>
  <si>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</si>
  <si>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</si>
  <si>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</si>
  <si>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</si>
  <si>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</si>
  <si>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</si>
  <si>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</si>
  <si>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</si>
  <si>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</si>
  <si>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</si>
  <si>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</si>
  <si>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</si>
  <si>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</si>
  <si>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</si>
  <si>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</si>
  <si>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</si>
  <si>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</si>
  <si>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</si>
  <si>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</si>
  <si>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</si>
  <si>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</si>
  <si>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</si>
  <si>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</si>
  <si>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</si>
  <si>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</si>
  <si>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</si>
  <si>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</si>
  <si>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</si>
  <si>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</si>
  <si>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</si>
  <si>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</si>
  <si>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</si>
  <si>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</si>
  <si>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</si>
  <si>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</si>
  <si>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</si>
  <si>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</si>
  <si>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</si>
  <si>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</si>
  <si>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</si>
  <si>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</si>
  <si>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</si>
  <si>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</si>
  <si>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</si>
  <si>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</si>
  <si>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</si>
  <si>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</si>
  <si>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</si>
  <si>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</si>
  <si>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</si>
  <si>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</si>
  <si>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</si>
  <si>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</si>
  <si>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</si>
  <si>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</si>
  <si>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</si>
  <si>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</si>
  <si>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</si>
  <si>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</si>
  <si>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</si>
  <si>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</si>
  <si>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</si>
  <si>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</si>
  <si>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</si>
  <si>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</si>
  <si>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</si>
  <si>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</si>
  <si>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</si>
  <si>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</si>
  <si>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</si>
  <si>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</si>
  <si>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</si>
  <si>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</si>
  <si>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</si>
  <si>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</si>
  <si>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</si>
  <si>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</si>
  <si>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</si>
  <si>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</si>
  <si>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</si>
  <si>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</si>
  <si>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</si>
  <si>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</si>
  <si>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</si>
  <si>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</si>
  <si>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</si>
  <si>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</si>
  <si>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</si>
  <si>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</si>
  <si>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</si>
  <si>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</si>
  <si>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</si>
  <si>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</si>
  <si>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</si>
  <si>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</si>
  <si>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</si>
  <si>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</si>
  <si>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</si>
  <si>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</si>
  <si>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</si>
  <si>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</si>
  <si>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</si>
  <si>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</si>
  <si>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</si>
  <si>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</si>
  <si>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</si>
  <si>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</si>
  <si>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</si>
  <si>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</si>
  <si>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</si>
  <si>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</si>
  <si>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</si>
  <si>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</si>
  <si>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</si>
  <si>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</si>
  <si>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</si>
  <si>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</si>
  <si>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</si>
  <si>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</si>
  <si>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</si>
  <si>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</si>
  <si>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</si>
  <si>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</si>
  <si>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</si>
  <si>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</si>
  <si>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</si>
  <si>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</si>
  <si>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</si>
  <si>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</si>
  <si>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</si>
  <si>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</si>
  <si>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</si>
  <si>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</si>
  <si>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</si>
  <si>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</si>
  <si>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</si>
  <si>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</si>
  <si>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</si>
  <si>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</si>
  <si>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</si>
  <si>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</si>
  <si>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</si>
  <si>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</si>
  <si>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</si>
  <si>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</si>
  <si>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</si>
  <si>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</si>
  <si>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</si>
  <si>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</si>
  <si>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</si>
  <si>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</si>
  <si>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</si>
  <si>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</si>
  <si>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</si>
  <si>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</si>
  <si>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</si>
  <si>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</si>
  <si>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</si>
  <si>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</si>
  <si>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</si>
  <si>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</si>
  <si>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</si>
  <si>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</si>
  <si>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</si>
  <si>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</si>
  <si>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</si>
  <si>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</si>
  <si>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</si>
  <si>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</si>
  <si>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</si>
  <si>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</si>
  <si>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</si>
  <si>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</si>
  <si>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</si>
  <si>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</si>
  <si>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</si>
  <si>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</si>
  <si>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</si>
  <si>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</si>
  <si>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</si>
  <si>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</si>
  <si>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</si>
  <si>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</si>
  <si>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</si>
  <si>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</si>
  <si>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</si>
  <si>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</si>
  <si>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</si>
  <si>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</si>
  <si>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</si>
  <si>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</si>
  <si>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</si>
  <si>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</si>
  <si>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</si>
  <si>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</si>
  <si>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</si>
  <si>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</si>
  <si>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</si>
  <si>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</si>
  <si>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</si>
  <si>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</si>
  <si>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</si>
  <si>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</si>
  <si>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</si>
  <si>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</si>
  <si>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</si>
  <si>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</si>
  <si>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</si>
  <si>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</si>
  <si>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</si>
  <si>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</si>
  <si>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</si>
  <si>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</si>
  <si>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</si>
  <si>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</si>
  <si>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</si>
  <si>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</si>
  <si>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</si>
  <si>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</si>
  <si>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</si>
  <si>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</si>
  <si>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</si>
  <si>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</si>
  <si>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</si>
  <si>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</si>
  <si>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</si>
  <si>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</si>
  <si>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</si>
  <si>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</si>
  <si>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</si>
  <si>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</si>
  <si>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</si>
  <si>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</si>
  <si>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</si>
  <si>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</si>
  <si>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</si>
  <si>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</si>
  <si>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</si>
  <si>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</si>
  <si>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</si>
  <si>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</si>
  <si>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</si>
  <si>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</si>
  <si>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</si>
  <si>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</si>
  <si>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</si>
  <si>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</si>
  <si>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</si>
  <si>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</si>
  <si>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</si>
  <si>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</si>
  <si>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</si>
  <si>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</si>
  <si>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</si>
  <si>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</si>
  <si>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</si>
  <si>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</si>
  <si>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</si>
  <si>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</si>
  <si>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</si>
  <si>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</si>
  <si>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</si>
  <si>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</si>
  <si>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</si>
  <si>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</si>
  <si>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</si>
  <si>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</si>
  <si>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</si>
  <si>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</si>
  <si>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</si>
  <si>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</si>
  <si>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</si>
  <si>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</si>
  <si>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</si>
  <si>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</si>
  <si>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</si>
  <si>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</si>
  <si>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</si>
  <si>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</si>
  <si>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</si>
  <si>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</si>
  <si>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</si>
  <si>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</si>
  <si>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</si>
  <si>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</si>
  <si>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</si>
  <si>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</si>
  <si>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</si>
  <si>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</si>
  <si>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</si>
  <si>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</si>
  <si>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</si>
  <si>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</si>
  <si>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</si>
  <si>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</si>
  <si>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</si>
  <si>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</si>
  <si>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</si>
  <si>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</si>
  <si>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</si>
  <si>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</si>
  <si>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</si>
  <si>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</si>
  <si>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</si>
  <si>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</si>
  <si>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</si>
  <si>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</si>
  <si>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</si>
  <si>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</si>
  <si>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</si>
  <si>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</si>
  <si>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</si>
  <si>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</si>
  <si>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</si>
  <si>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</si>
  <si>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</si>
  <si>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</si>
  <si>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</si>
  <si>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</si>
  <si>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</si>
  <si>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</si>
  <si>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</si>
  <si>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</si>
  <si>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</si>
  <si>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</si>
  <si>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</si>
  <si>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</si>
  <si>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</si>
  <si>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</si>
  <si>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</si>
  <si>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</si>
  <si>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</si>
  <si>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</si>
  <si>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</si>
  <si>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</si>
  <si>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</si>
  <si>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</si>
  <si>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</si>
  <si>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</si>
  <si>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</si>
  <si>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</si>
  <si>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</si>
  <si>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</si>
  <si>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</si>
  <si>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</si>
  <si>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</si>
  <si>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</si>
  <si>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</si>
  <si>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</si>
  <si>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</si>
  <si>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</si>
  <si>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</si>
  <si>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</si>
  <si>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</si>
  <si>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</si>
  <si>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</si>
  <si>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</si>
  <si>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</si>
  <si>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</si>
  <si>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</si>
  <si>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</si>
  <si>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</si>
  <si>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</si>
  <si>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</si>
  <si>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</si>
  <si>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</si>
  <si>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</si>
  <si>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</si>
  <si>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</si>
  <si>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</si>
  <si>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</si>
  <si>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</si>
  <si>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</si>
  <si>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</si>
  <si>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</si>
  <si>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</si>
  <si>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</si>
  <si>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</si>
  <si>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</si>
  <si>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</si>
  <si>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</si>
  <si>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</si>
  <si>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</si>
  <si>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</si>
  <si>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</si>
  <si>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</si>
  <si>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</si>
  <si>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</si>
  <si>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</si>
  <si>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</si>
  <si>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</si>
  <si>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</si>
  <si>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</si>
  <si>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</si>
  <si>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</si>
  <si>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</si>
  <si>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</si>
  <si>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</si>
  <si>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</si>
  <si>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</si>
  <si>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</si>
  <si>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</si>
  <si>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</si>
  <si>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</si>
  <si>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</si>
  <si>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</si>
  <si>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</si>
  <si>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</si>
  <si>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</si>
  <si>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</si>
  <si>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</si>
  <si>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</si>
  <si>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</si>
  <si>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</si>
  <si>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</si>
  <si>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</si>
  <si>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</si>
  <si>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</si>
  <si>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</si>
  <si>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</si>
  <si>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</si>
  <si>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</si>
  <si>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</si>
  <si>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</si>
  <si>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</si>
  <si>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</si>
  <si>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</si>
  <si>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</si>
  <si>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</si>
  <si>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</si>
  <si>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</si>
  <si>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</si>
  <si>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</si>
  <si>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</si>
  <si>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</si>
  <si>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</si>
  <si>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</si>
  <si>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</si>
  <si>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</si>
  <si>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</si>
  <si>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</si>
  <si>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</si>
  <si>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</si>
  <si>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</si>
  <si>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</si>
  <si>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</si>
  <si>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</si>
  <si>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</si>
  <si>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</si>
  <si>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</si>
  <si>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</si>
  <si>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</si>
  <si>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</si>
  <si>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</si>
  <si>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</si>
  <si>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</si>
  <si>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</si>
  <si>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</si>
  <si>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</si>
  <si>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</si>
  <si>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</si>
  <si>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</si>
  <si>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</si>
  <si>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</si>
  <si>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</si>
  <si>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</si>
  <si>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</si>
  <si>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</si>
  <si>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</si>
  <si>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</si>
  <si>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</si>
  <si>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</si>
  <si>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</si>
  <si>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</si>
  <si>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</si>
  <si>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</si>
  <si>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</si>
  <si>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</si>
  <si>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</si>
  <si>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</si>
  <si>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</si>
  <si>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</si>
  <si>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</si>
  <si>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</si>
  <si>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</si>
  <si>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</si>
  <si>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</si>
  <si>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</si>
  <si>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</si>
  <si>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</si>
  <si>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</si>
  <si>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</si>
  <si>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</si>
  <si>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</si>
  <si>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</si>
  <si>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</si>
  <si>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</si>
  <si>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</si>
  <si>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</si>
  <si>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</si>
  <si>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</si>
  <si>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</si>
  <si>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</si>
  <si>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</si>
  <si>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</si>
  <si>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</si>
  <si>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</si>
  <si>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</si>
  <si>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</si>
  <si>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</si>
  <si>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</si>
  <si>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</si>
  <si>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</si>
  <si>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</si>
  <si>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</si>
  <si>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</si>
  <si>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</si>
  <si>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</si>
  <si>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</si>
  <si>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</si>
  <si>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</si>
  <si>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</si>
  <si>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</si>
  <si>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</si>
  <si>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</si>
  <si>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</si>
  <si>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</si>
  <si>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</si>
  <si>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</si>
  <si>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</si>
  <si>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</si>
  <si>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</si>
  <si>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</si>
  <si>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</si>
  <si>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</si>
  <si>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</si>
  <si>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</si>
  <si>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</si>
  <si>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</si>
  <si>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</si>
  <si>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</si>
  <si>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</si>
  <si>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</si>
  <si>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</si>
  <si>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</si>
  <si>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</si>
  <si>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</si>
  <si>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</si>
  <si>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</si>
  <si>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</si>
  <si>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</si>
  <si>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</si>
  <si>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</si>
  <si>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</si>
  <si>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</si>
  <si>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</si>
  <si>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</si>
  <si>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</si>
  <si>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</si>
  <si>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</si>
  <si>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</si>
  <si>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</si>
  <si>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</si>
  <si>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</si>
  <si>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</si>
  <si>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</si>
  <si>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</si>
  <si>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</si>
  <si>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</si>
  <si>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</si>
  <si>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</si>
  <si>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</si>
  <si>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</si>
  <si>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</si>
  <si>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</si>
  <si>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</si>
  <si>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</si>
  <si>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</si>
  <si>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</si>
  <si>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</si>
  <si>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</si>
  <si>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</si>
  <si>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</si>
  <si>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</si>
  <si>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</si>
  <si>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</si>
  <si>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</si>
  <si>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</si>
  <si>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</si>
  <si>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</si>
  <si>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</si>
  <si>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</si>
  <si>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</si>
  <si>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</si>
  <si>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</si>
  <si>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</si>
  <si>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</si>
  <si>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</si>
  <si>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</si>
  <si>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</si>
  <si>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</si>
  <si>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</si>
  <si>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</si>
  <si>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</si>
  <si>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</si>
  <si>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</si>
  <si>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</si>
  <si>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</si>
  <si>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</si>
  <si>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</si>
  <si>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</si>
  <si>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</si>
  <si>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</si>
  <si>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</si>
  <si>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</si>
  <si>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</si>
  <si>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</si>
  <si>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</si>
  <si>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</si>
  <si>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</si>
  <si>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</si>
  <si>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</si>
  <si>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</si>
  <si>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</si>
  <si>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</si>
  <si>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</si>
  <si>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</si>
  <si>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</si>
  <si>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</si>
  <si>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</si>
  <si>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</si>
  <si>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</si>
  <si>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</si>
  <si>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</si>
  <si>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</si>
  <si>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</si>
  <si>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</si>
  <si>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</si>
  <si>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</si>
  <si>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</si>
  <si>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</si>
  <si>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</si>
  <si>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</si>
  <si>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</si>
  <si>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</si>
  <si>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</si>
  <si>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</si>
  <si>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</si>
  <si>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</si>
  <si>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</si>
  <si>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</si>
  <si>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</si>
  <si>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</si>
  <si>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</si>
  <si>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</si>
  <si>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</si>
  <si>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</si>
  <si>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</si>
  <si>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</si>
  <si>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</si>
  <si>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</si>
  <si>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</si>
  <si>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</si>
  <si>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</si>
  <si>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</si>
  <si>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</si>
  <si>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</si>
  <si>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</si>
  <si>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</si>
  <si>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</si>
  <si>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</si>
  <si>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</si>
  <si>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</si>
  <si>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</si>
  <si>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</si>
  <si>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</si>
  <si>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</si>
  <si>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</si>
  <si>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</si>
  <si>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</si>
  <si>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</si>
  <si>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</si>
  <si>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</si>
  <si>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</si>
  <si>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</si>
  <si>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</si>
  <si>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</si>
  <si>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</si>
  <si>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</si>
  <si>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</si>
  <si>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</si>
  <si>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</si>
  <si>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</si>
  <si>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</si>
  <si>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</si>
  <si>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</si>
  <si>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</si>
  <si>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</si>
  <si>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</si>
  <si>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</si>
  <si>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</si>
  <si>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</si>
  <si>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</si>
  <si>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</si>
  <si>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</si>
  <si>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</si>
  <si>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</si>
  <si>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</si>
  <si>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</si>
  <si>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</si>
  <si>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</si>
  <si>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</si>
  <si>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</si>
  <si>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</si>
  <si>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</si>
  <si>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</si>
  <si>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</si>
  <si>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</si>
  <si>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</si>
  <si>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</si>
  <si>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</si>
  <si>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</si>
  <si>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</si>
  <si>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</si>
  <si>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</si>
  <si>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</si>
  <si>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</si>
  <si>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</si>
  <si>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</si>
  <si>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</si>
  <si>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</si>
  <si>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</si>
  <si>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</si>
  <si>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</si>
  <si>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</si>
  <si>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</si>
  <si>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</si>
  <si>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</si>
  <si>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</si>
  <si>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</si>
  <si>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</si>
  <si>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</si>
  <si>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</si>
  <si>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</si>
  <si>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</si>
  <si>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</si>
  <si>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</si>
  <si>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</si>
  <si>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</si>
  <si>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</si>
  <si>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</si>
  <si>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</si>
  <si>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</si>
  <si>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</si>
  <si>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</si>
  <si>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</si>
  <si>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</si>
  <si>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</si>
  <si>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</si>
  <si>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</si>
  <si>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</si>
  <si>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</si>
  <si>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</si>
  <si>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</si>
  <si>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</si>
  <si>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</si>
  <si>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</si>
  <si>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</si>
  <si>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</si>
  <si>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</si>
  <si>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</si>
  <si>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</si>
  <si>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</si>
  <si>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</si>
  <si>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</si>
  <si>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</si>
  <si>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</si>
  <si>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</si>
  <si>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</si>
  <si>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</si>
  <si>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</si>
  <si>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</si>
  <si>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</si>
  <si>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</si>
  <si>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</si>
  <si>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</si>
  <si>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</si>
  <si>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</si>
  <si>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</si>
  <si>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</si>
  <si>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</si>
  <si>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</si>
  <si>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</si>
  <si>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</si>
  <si>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</si>
  <si>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</si>
  <si>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</si>
  <si>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</si>
  <si>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</si>
  <si>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</si>
  <si>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</si>
  <si>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</si>
  <si>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</si>
  <si>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</si>
  <si>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</si>
  <si>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</si>
  <si>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</si>
  <si>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</si>
  <si>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</si>
  <si>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</si>
  <si>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</si>
  <si>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</si>
  <si>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</si>
  <si>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</si>
  <si>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</si>
  <si>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</si>
  <si>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</si>
  <si>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</si>
  <si>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</si>
  <si>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</si>
  <si>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</si>
  <si>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</si>
  <si>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</si>
  <si>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</si>
  <si>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</si>
  <si>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</si>
  <si>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</si>
  <si>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</si>
  <si>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</si>
  <si>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</si>
  <si>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</si>
  <si>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</si>
  <si>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</si>
  <si>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</si>
  <si>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</si>
  <si>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</si>
  <si>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</si>
  <si>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</si>
  <si>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</si>
  <si>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</si>
  <si>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</si>
  <si>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</si>
  <si>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</si>
  <si>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</si>
  <si>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</si>
  <si>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</si>
  <si>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</si>
  <si>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</si>
  <si>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</si>
  <si>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</si>
  <si>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</si>
  <si>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</si>
  <si>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</si>
  <si>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</si>
  <si>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</si>
  <si>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</si>
  <si>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</si>
  <si>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</si>
  <si>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</si>
  <si>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</si>
  <si>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</si>
  <si>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</si>
  <si>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</si>
  <si>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</si>
  <si>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</si>
  <si>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</si>
  <si>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</si>
  <si>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</si>
  <si>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</si>
  <si>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</si>
  <si>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</si>
  <si>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</si>
  <si>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</si>
  <si>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</si>
  <si>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</si>
  <si>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</si>
  <si>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</si>
  <si>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</si>
  <si>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</si>
  <si>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</si>
  <si>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</si>
  <si>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</si>
  <si>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</si>
  <si>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</si>
  <si>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</si>
  <si>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</si>
  <si>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</si>
  <si>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</si>
  <si>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</si>
  <si>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</si>
  <si>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</si>
  <si>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</si>
  <si>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</si>
  <si>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</si>
  <si>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</si>
  <si>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</si>
  <si>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</si>
  <si>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</si>
  <si>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</si>
  <si>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</si>
  <si>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</si>
  <si>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</si>
  <si>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</si>
  <si>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</si>
  <si>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</si>
  <si>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</si>
  <si>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</si>
  <si>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</si>
  <si>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</si>
  <si>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</si>
  <si>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</si>
  <si>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</si>
  <si>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</si>
  <si>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</si>
  <si>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</si>
  <si>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</si>
  <si>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</si>
  <si>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</si>
  <si>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</si>
  <si>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</si>
  <si>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</si>
  <si>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</si>
  <si>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</si>
  <si>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</si>
  <si>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</si>
  <si>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</si>
  <si>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</si>
  <si>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</si>
  <si>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</si>
  <si>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</si>
  <si>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</si>
  <si>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</si>
  <si>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</si>
  <si>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</si>
  <si>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</si>
  <si>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</si>
  <si>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</si>
  <si>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</si>
  <si>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</si>
  <si>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</si>
  <si>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</si>
  <si>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</si>
  <si>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</si>
  <si>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</si>
  <si>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</si>
  <si>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</si>
  <si>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</si>
  <si>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</si>
  <si>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</si>
  <si>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</si>
  <si>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</si>
  <si>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</si>
  <si>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</si>
  <si>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</si>
  <si>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</si>
  <si>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</si>
  <si>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</si>
  <si>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</si>
  <si>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</si>
  <si>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</si>
  <si>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</si>
  <si>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</si>
  <si>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</si>
  <si>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</si>
  <si>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</si>
  <si>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</si>
  <si>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</si>
  <si>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</si>
  <si>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</si>
  <si>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</si>
  <si>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</si>
  <si>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</si>
  <si>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</si>
  <si>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</si>
  <si>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</si>
  <si>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</si>
  <si>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</si>
  <si>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</si>
  <si>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</si>
  <si>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</si>
  <si>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</si>
  <si>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</si>
  <si>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</si>
  <si>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</si>
  <si>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</si>
  <si>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</si>
  <si>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</si>
  <si>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</si>
  <si>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</si>
  <si>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</si>
  <si>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</si>
  <si>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</si>
  <si>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</si>
  <si>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</si>
  <si>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</si>
  <si>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</si>
  <si>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</si>
  <si>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</si>
  <si>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</si>
  <si>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</si>
  <si>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</si>
  <si>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</si>
  <si>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</si>
  <si>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</si>
  <si>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</si>
  <si>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</si>
  <si>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</si>
  <si>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</si>
  <si>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</si>
  <si>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</si>
  <si>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</si>
  <si>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</si>
  <si>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</si>
  <si>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</si>
  <si>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</si>
  <si>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</si>
  <si>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</si>
  <si>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</si>
  <si>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</si>
  <si>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</si>
  <si>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</si>
  <si>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</si>
  <si>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</si>
  <si>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</si>
  <si>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</si>
  <si>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</si>
  <si>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</si>
  <si>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</si>
  <si>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</si>
  <si>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</si>
  <si>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</si>
  <si>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</si>
  <si>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</si>
  <si>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</si>
  <si>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</si>
  <si>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</si>
  <si>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</si>
  <si>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</si>
  <si>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</si>
  <si>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</si>
  <si>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</si>
  <si>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</si>
  <si>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</si>
  <si>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</si>
  <si>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</si>
  <si>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</si>
  <si>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site located in Prince Sultan bin abdulaziz Palace need to arrange special permission </t>
  </si>
  <si>
    <t>PCM-20251115-00001417</t>
  </si>
  <si>
    <t>EM team on the way need 50 Min</t>
  </si>
  <si>
    <t>PCM-20251115-00001434</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</si>
  <si>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</si>
  <si>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</si>
  <si>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</si>
  <si>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</si>
  <si>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</si>
  <si>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</si>
  <si>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</si>
  <si>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</si>
  <si>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</si>
  <si>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</si>
  <si>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</si>
  <si>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</si>
  <si>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</si>
  <si>
    <t>will check after RTH0954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</si>
</sst>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313.59417002314876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0.16354502314788988</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0.10832511573971715</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45976.542595949075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45976.542595949075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45976.542595949075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45976.542595949075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45976.542595949075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45976.542595949075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45976.542595949075</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45976.542595949075</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45976.542595949075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45976.542595949075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45976.542595949075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45976.542595949075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45976.542595949075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45976.542595949075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45976.542595949075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45976.542595949075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45976.542595949075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45976.542595949075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45976.542595949075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45976.542595949075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45976.542595949075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45976.542595949075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45976.542595949075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45976.542595949075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45976.542595949075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45976.542595949075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45976.542595949075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45976.542595949075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45976.542595949075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45976.542595949075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45976.542595949075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45976.542595949075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45976.542595949075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45976.542595949075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45976.542595949075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45976.542595949075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45976.542595949075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45976.542595949075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45976.542595949075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45976.542595949075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45976.542595949075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45976.542595949075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45976.542595949075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45976.542595949075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45976.542595949075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45976.542595949075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45976.542595949075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45976.542595949075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45976.542595949075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45976.542595949075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45976.542595949075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45976.542595949075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45976.542595949075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45976.542595949075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45976.542595949075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45976.542595949075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45976.542595949075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45976.542595949075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45976.542595949075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45976.542595949075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45976.542595949075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45976.542595949075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45976.542595949075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45976.542595949075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45976.542595949075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45976.542595949075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45976.542595949075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45976.542595949075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45976.542595949075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45976.542595949075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45976.542595949075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45976.542595949075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45976.542595949075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45976.542595949075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45976.542595949075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45976.542595949075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45976.542595949075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45976.542595949075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45976.542595949075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45976.542595949075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45976.542595949075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45976.542595949075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45976.542595949075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45976.542595949075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45976.542595949075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45976.542595949075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45976.542595949075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45976.542595949075</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151.54275798611343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0.10625335648364853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8"/>
      <c r="E5" s="103"/>
      <c r="F5" s="104"/>
      <c r="G5" s="105">
        <f ca="1">IFERROR(NOW()-F5,"-")</f>
        <v>45976.542595949075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45976.542595949075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45976.542595949075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45976.542595949075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45976.542595949075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45976.542595949075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45976.542595949075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45976.542595949075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45976.542595949075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45976.542595949075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45976.542595949075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45976.542595949075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45976.542595949075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45976.542595949075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45976.542595949075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45976.542595949075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45976.542595949075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45976.542595949075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45976.542595949075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45976.542595949075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45976.542595949075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45976.542595949075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45976.542595949075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45976.542595949075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45976.542595949075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45976.542595949075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45976.542595949075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45976.542595949075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45976.542595949075</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45976.542595949075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45976.542595949075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45976.542595949075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45976.542595949075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45976.542595949075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45976.542595949075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45976.542595949075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45976.542595949075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45976.542595949075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45976.542595949075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45976.542595949075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45976.542595949075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45976.542595949075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45976.542595949075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45976.542595949075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45976.542595949075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45976.542595949075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45976.542595949075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45976.542595949075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45976.542595949075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45976.542595949075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45976.542595949075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45976.542595949075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45976.542595949075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45976.542595949075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45976.542595949075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45976.542595949075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45976.542595949075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45976.542595949075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45976.542595949075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45976.542595949075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45976.542595949075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45976.542595949075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45976.542595949075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45976.542595949075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45976.542595949075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45976.542595949075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45976.542595949075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45976.542595949075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45976.542595949075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45976.542595949075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45976.542595949075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45976.542595949075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45976.542595949075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45976.542595949075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45976.542595949075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45976.542595949075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45976.542595949075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45976.542595949075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45976.542595949075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45976.542595949075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45976.542595949075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45976.542595949075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45976.542595949075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45976.542595949075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45976.542595949075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45976.542595949075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45976.542595949075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45976.542595949075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45976.542595949075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45976.542595949075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45976.542595949075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45976.542595949075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45976.542595949075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45976.542595949075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45976.542595949075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45976.542595949075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45976.542595949075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45976.542595949075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45976.542595949075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45976.542595949075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45976.542595949075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45976.542595949075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45976.542595949075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45976.542595949075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45976.542595949075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45976.542595949075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45976.542595949075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45976.542595949075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45976.542595949075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45976.542595949075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45976.542595949075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45976.542595949075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45976.542595949075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45976.542595949075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45976.542595949075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45976.542595949075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45976.542595949075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45976.542595949075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45976.542595949075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45976.542595949075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45976.542595949075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45976.542595949075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45976.542595949075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45976.542595949075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45976.542595949075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45976.542595949075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45976.542595949075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45976.542595949075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45976.542595949075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45976.542595949075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45976.542595949075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45976.542595949075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45976.542595949075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45976.542595949075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45976.542595949075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45976.542595949075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45976.542595949075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45976.542595949075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45976.542595949075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45976.542595949075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45976.542595949075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45976.542595949075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45976.542595949075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45976.542595949075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45976.542595949075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45976.542595949075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45976.542595949075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45976.542595949075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45976.542595949075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45976.542595949075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45976.542595949075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45976.542595949075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45976.542595949075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45976.542595949075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45976.542595949075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45976.542595949075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45976.542595949075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45976.542595949075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45976.542595949075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45976.542595949075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45976.542595949075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45976.542595949075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45976.542595949075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45976.542595949075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45976.542595949075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45976.542595949075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45976.542595949075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45976.542595949075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45976.542595949075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45976.542595949075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45976.542595949075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45976.542595949075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45976.542595949075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45976.542595949075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45976.542595949075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45976.542595949075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45976.542595949075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45976.542595949075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45976.542595949075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45976.542595949075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45976.542595949075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45976.542595949075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45976.542595949075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45976.542595949075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45976.542595949075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45976.542595949075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45976.542595949075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45976.542595949075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45976.542595949075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45976.542595949075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45976.542595949075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45976.542595949075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45976.542595949075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45976.542595949075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45976.542595949075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45976.542595949075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45976.542595949075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45976.542595949075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45976.542595949075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45976.542595949075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45976.542595949075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45976.542595949075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45976.542595949075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45976.542595949075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45976.542595949075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45976.542595949075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45976.542595949075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45976.542595949075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45976.542595949075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45976.542595949075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45976.542595949075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45976.542595949075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45976.542595949075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45976.542595949075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45976.542595949075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45976.542595949075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45976.542595949075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45976.542595949075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45976.542595949075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45976.542595949075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45976.542595949075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45976.542595949075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45976.542595949075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45976.542595949075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45976.542595949075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45976.542595949075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45976.542595949075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45976.542595949075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45976.542595949075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45976.542595949075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45976.542595949075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45976.542595949075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45976.542595949075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45976.542595949075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45976.542595949075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45976.542595949075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45976.542595949075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45976.542595949075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45976.542595949075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45976.542595949075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45976.542595949075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45976.542595949075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45976.542595949075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45976.542595949075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45976.542595949075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45976.542595949075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45976.542595949075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45976.542595949075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45976.542595949075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45976.542595949075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45976.542595949075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45976.542595949075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45976.542595949075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45976.542595949075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45976.542595949075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45976.542595949075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45976.542595949075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45976.542595949075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45976.542595949075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45976.542595949075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45976.542595949075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45976.542595949075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45976.542595949075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45976.542595949075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45976.542595949075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45976.542595949075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45976.542595949075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45976.542595949075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45976.542595949075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45976.542595949075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45976.542595949075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45976.542595949075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45976.542595949075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45976.542595949075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45976.542595949075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45976.542595949075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45976.542595949075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45976.542595949075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45976.542595949075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45976.542595949075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45976.542595949075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45976.542595949075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45976.542595949075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45976.542595949075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45976.542595949075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45976.542595949075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45976.542595949075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45976.542595949075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45976.542595949075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45976.542595949075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45976.542595949075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45976.542595949075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45976.542595949075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45976.542595949075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45976.542595949075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45976.542595949075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45976.542595949075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45976.542595949075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45976.542595949075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45976.542595949075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45976.542595949075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45976.542595949075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45976.542595949075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45976.542595949075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45976.542595949075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45976.542595949075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45976.542595949075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45976.542595949075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45976.542595949075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45976.542595949075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45976.542595949075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45976.542595949075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45976.542595949075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45976.542595949075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45976.542595949075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45976.542595949075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45976.542595949075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45976.542595949075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45976.542595949075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45976.542595949075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45976.542595949075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45976.542595949075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45976.542595949075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45976.542595949075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45976.542595949075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45976.542595949075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45976.542595949075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45976.542595949075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45976.542595949075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45976.542595949075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45976.542595949075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45976.542595949075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45976.542595949075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45976.542595949075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45976.542595949075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45976.542595949075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45976.542595949075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45976.542595949075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45976.542595949075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45976.542595949075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45976.542595949075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45976.542595949075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45976.542595949075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45976.542595949075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45976.542595949075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45976.542595949075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45976.542595949075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45976.542595949075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45976.542595949075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45976.542595949075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45976.542595949075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45976.542595949075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45976.542595949075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45976.542595949075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45976.542595949075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45976.542595949075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45976.542595949075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45976.542595949075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45976.542595949075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45976.542595949075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45976.542595949075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45976.542595949075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45976.542595949075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45976.542595949075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45976.542595949075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45976.542595949075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45976.542595949075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45976.542595949075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45976.542595949075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45976.542595949075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45976.542595949075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45976.542595949075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45976.542595949075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45976.542595949075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45976.542595949075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45976.542595949075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45976.542595949075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45976.542595949075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45976.542595949075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45976.542595949075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45976.542595949075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45976.542595949075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45976.542595949075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45976.542595949075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45976.542595949075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45976.542595949075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45976.542595949075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45976.542595949075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45976.542595949075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45976.542595949075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45976.542595949075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45976.542595949075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45976.542595949075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45976.542595949075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45976.542595949075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45976.542595949075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45976.542595949075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45976.542595949075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45976.542595949075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45976.542595949075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45976.542595949075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45976.542595949075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45976.542595949075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45976.542595949075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45976.542595949075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45976.542595949075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45976.542595949075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45976.542595949075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45976.542595949075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45976.542595949075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45976.542595949075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45976.542595949075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45976.542595949075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45976.542595949075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45976.542595949075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45976.542595949075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45976.542595949075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45976.542595949075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45976.542595949075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45976.542595949075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45976.542595949075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45976.542595949075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45976.542595949075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45976.542595949075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45976.542595949075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45976.542595949075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45976.542595949075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45976.542595949075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45976.542595949075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45976.542595949075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45976.542595949075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45976.542595949075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45976.542595949075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45976.542595949075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45976.542595949075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45976.542595949075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45976.542595949075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45976.542595949075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45976.542595949075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45976.542595949075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45976.542595949075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45976.542595949075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45976.542595949075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45976.542595949075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45976.542595949075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45976.542595949075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45976.542595949075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45976.542595949075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45976.542595949075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45976.542595949075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45976.542595949075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45976.542595949075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45976.542595949075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45976.542595949075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45976.542595949075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45976.542595949075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45976.542595949075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45976.542595949075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45976.542595949075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45976.542595949075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45976.542595949075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45976.542595949075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45976.542595949075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45976.542595949075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45976.542595949075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45976.542595949075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45976.542595949075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45976.542595949075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45976.542595949075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45976.542595949075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45976.542595949075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45976.542595949075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45976.542595949075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45976.542595949075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45976.542595949075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45976.542595949075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45976.542595949075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45976.542595949075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45976.542595949075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45976.542595949075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45976.542595949075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45976.542595949075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45976.542595949075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45976.542595949075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45976.542595949075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45976.542595949075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45976.542595949075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45976.542595949075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45976.542595949075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45976.542595949075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45976.542595949075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45976.542595949075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45976.542595949075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45976.542595949075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45976.542595949075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45976.542595949075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45976.542595949075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45976.542595949075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45976.542595949075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45976.542595949075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45976.542595949075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45976.542595949075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45976.542595949075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45976.542595949075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45976.542595949075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45976.542595949075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45976.542595949075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45976.542595949075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45976.542595949075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45976.542595949075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45976.542595949075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45976.542595949075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45976.542595949075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45976.542595949075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45976.542595949075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45976.542595949075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45976.542595949075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45976.542595949075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45976.542595949075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45976.542595949075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45976.542595949075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45976.542595949075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45976.542595949075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45976.542595949075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45976.542595949075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45976.542595949075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45976.542595949075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45976.542595949075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45976.542595949075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45976.542595949075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45976.542595949075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45976.542595949075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45976.542595949075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45976.542595949075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45976.542595949075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45976.542595949075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45976.542595949075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45976.542595949075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45976.542595949075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45976.542595949075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45976.542595949075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45976.542595949075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45976.542595949075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45976.542595949075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45976.542595949075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45976.542595949075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45976.542595949075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45976.542595949075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45976.542595949075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45976.542595949075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45976.542595949075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45976.542595949075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45976.542595949075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45976.542595949075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45976.542595949075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45976.542595949075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45976.542595949075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45976.542595949075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45976.542595949075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45976.542595949075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45976.542595949075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45976.542595949075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45976.542595949075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45976.542595949075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45976.542595949075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45976.542595949075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45976.542595949075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45976.542595949075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45976.542595949075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45976.542595949075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45976.542595949075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45976.542595949075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45976.542595949075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45976.542595949075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45976.542595949075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45976.542595949075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45976.542595949075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45976.542595949075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45976.542595949075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45976.542595949075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45976.542595949075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45976.542595949075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45976.542595949075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45976.542595949075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45976.542595949075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45976.542595949075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45976.542595949075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45976.542595949075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45976.542595949075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45976.542595949075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45976.542595949075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45976.542595949075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45976.542595949075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45976.542595949075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45976.542595949075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45976.542595949075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45976.542595949075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45976.542595949075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45976.542595949075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45976.542595949075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45976.542595949075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45976.542595949075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45976.542595949075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45976.542595949075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45976.542595949075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45976.542595949075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45976.542595949075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45976.542595949075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45976.542595949075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45976.542595949075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45976.542595949075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45976.542595949075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45976.542595949075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45976.542595949075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45976.542595949075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45976.542595949075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45976.542595949075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45976.542595949075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45976.542595949075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45976.542595949075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45976.542595949075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45976.542595949075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45976.542595949075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45976.542595949075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45976.542595949075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45976.542595949075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45976.542595949075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45976.542595949075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45976.542595949075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45976.542595949075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45976.542595949075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45976.542595949075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45976.542595949075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45976.542595949075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45976.542595949075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45976.542595949075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45976.542595949075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45976.542595949075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45976.542595949075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45976.542595949075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45976.542595949075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45976.542595949075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45976.542595949075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45976.542595949075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45976.542595949075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45976.542595949075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45976.542595949075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45976.542595949075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45976.542595949075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45976.542595949075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45976.542595949075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45976.542595949075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45976.542595949075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45976.542595949075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45976.542595949075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45976.542595949075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45976.542595949075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45976.542595949075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45976.542595949075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45976.542595949075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45976.542595949075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45976.542595949075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45976.542595949075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45976.542595949075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45976.542595949075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45976.542595949075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45976.542595949075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45976.542595949075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45976.542595949075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45976.542595949075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45976.542595949075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45976.542595949075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45976.542595949075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45976.542595949075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45976.542595949075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45976.542595949075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45976.542595949075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45976.542595949075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45976.542595949075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45976.542595949075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45976.542595949075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45976.542595949075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45976.542595949075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45976.542595949075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45976.542595949075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45976.542595949075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45976.542595949075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45976.542595949075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45976.542595949075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45976.542595949075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45976.542595949075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45976.542595949075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45976.542595949075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45976.542595949075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45976.542595949075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45976.542595949075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45976.542595949075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45976.542595949075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45976.542595949075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45976.542595949075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45976.542595949075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45976.542595949075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45976.542595949075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45976.542595949075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45976.542595949075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45976.542595949075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45976.542595949075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45976.542595949075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45976.542595949075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45976.542595949075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45976.542595949075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45976.542595949075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45976.542595949075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45976.542595949075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45976.542595949075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45976.542595949075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45976.542595949075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45976.542595949075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45976.542595949075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45976.542595949075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45976.542595949075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45976.542595949075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45976.542595949075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45976.542595949075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45976.542595949075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45976.542595949075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45976.542595949075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45976.542595949075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45976.542595949075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45976.542595949075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45976.542595949075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45976.542595949075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45976.542595949075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45976.542595949075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45976.542595949075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45976.542595949075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45976.542595949075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45976.542595949075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45976.542595949075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45976.542595949075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45976.542595949075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45976.542595949075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45976.542595949075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45976.542595949075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45976.542595949075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45976.542595949075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45976.542595949075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45976.542595949075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45976.542595949075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45976.542595949075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45976.542595949075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45976.542595949075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45976.542595949075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45976.542595949075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45976.542595949075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45976.542595949075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45976.542595949075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45976.542595949075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45976.542595949075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45976.542595949075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45976.542595949075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45976.542595949075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45976.542595949075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45976.542595949075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45976.542595949075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45976.542595949075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45976.542595949075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45976.542595949075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45976.542595949075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45976.542595949075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45976.542595949075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45976.542595949075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45976.542595949075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45976.542595949075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45976.542595949075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45976.542595949075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45976.542595949075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45976.542595949075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45976.542595949075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45976.542595949075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45976.542595949075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45976.542595949075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45976.542595949075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45976.542595949075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45976.542595949075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45976.542595949075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45976.542595949075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45976.542595949075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45976.542595949075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45976.542595949075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45976.542595949075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45976.542595949075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45976.542595949075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45976.542595949075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45976.542595949075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45976.542595949075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45976.542595949075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45976.542595949075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45976.542595949075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45976.542595949075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45976.542595949075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45976.542595949075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45976.542595949075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45976.542595949075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45976.542595949075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45976.542595949075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45976.542595949075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45976.542595949075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45976.542595949075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45976.542595949075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45976.542595949075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45976.542595949075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45976.542595949075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45976.542595949075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45976.542595949075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45976.542595949075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45976.542595949075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45976.542595949075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45976.542595949075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45976.542595949075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45976.542595949075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45976.542595949075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45976.542595949075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45976.542595949075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45976.542595949075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45976.542595949075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45976.542595949075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45976.542595949075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45976.542595949075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45976.542595949075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45976.542595949075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45976.542595949075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45976.542595949075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45976.542595949075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45976.542595949075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45976.542595949075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45976.542595949075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45976.542595949075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45976.542595949075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45976.542595949075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45976.542595949075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45976.542595949075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45976.542595949075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45976.542595949075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45976.542595949075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45976.542595949075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45976.542595949075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45976.542595949075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45976.542595949075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45976.542595949075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45976.542595949075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45976.542595949075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45976.542595949075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45976.542595949075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45976.542595949075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45976.542595949075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45976.542595949075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45976.542595949075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45976.542595949075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45976.542595949075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45976.542595949075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45976.542595949075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45976.542595949075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45976.542595949075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45976.542595949075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45976.542595949075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45976.542595949075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45976.542595949075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45976.542595949075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45976.542595949075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45976.542595949075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45976.542595949075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45976.542595949075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45976.542595949075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45976.542595949075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45976.542595949075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45976.542595949075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45976.542595949075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45976.542595949075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45976.542595949075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45976.542595949075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45976.542595949075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45976.542595949075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45976.542595949075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45976.542595949075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45976.542595949075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45976.542595949075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45976.542595949075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45976.542595949075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45976.542595949075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45976.542595949075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45976.542595949075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45976.542595949075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45976.542595949075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45976.542595949075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45976.542595949075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45976.542595949075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45976.542595949075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45976.542595949075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45976.542595949075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45976.542595949075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45976.542595949075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45976.542595949075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45976.542595949075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45976.542595949075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45976.542595949075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45976.542595949075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45976.542595949075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45976.542595949075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45976.542595949075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45976.542595949075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45976.542595949075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45976.542595949075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45976.542595949075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45976.542595949075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45976.542595949075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45976.542595949075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45976.542595949075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45976.542595949075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45976.542595949075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45976.542595949075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45976.542595949075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45976.542595949075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45976.542595949075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45976.542595949075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45976.542595949075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45976.542595949075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45976.542595949075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45976.542595949075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45976.542595949075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45976.542595949075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45976.542595949075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45976.542595949075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45976.542595949075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45976.542595949075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45976.542595949075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45976.542595949075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45976.542595949075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45976.542595949075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45976.542595949075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45976.542595949075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45976.542595949075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45976.542595949075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45976.542595949075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45976.542595949075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45976.542595949075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45976.542595949075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45976.542595949075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45976.542595949075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45976.542595949075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45976.542595949075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45976.542595949075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45976.542595949075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45976.542595949075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45976.542595949075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45976.542595949075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45976.542595949075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45976.542595949075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45976.542595949075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45976.542595949075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45976.542595949075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45976.542595949075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45976.542595949075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45976.542595949075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45976.542595949075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45976.542595949075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45976.542595949075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45976.542595949075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45976.542595949075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45976.542595949075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45976.542595949075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45976.542595949075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45976.542595949075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45976.542595949075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45976.542595949075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45976.542595949075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45976.542595949075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45976.542595949075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45976.542595949075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45976.542595949075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45976.542595949075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45976.542595949075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45976.542595949075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45976.542595949075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45976.542595949075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45976.542595949075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45976.542595949075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45976.542595949075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45976.542595949075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45976.542595949075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45976.542595949075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45976.542595949075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45976.542595949075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45976.542595949075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45976.542595949075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45976.542595949075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45976.542595949075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45976.542595949075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45976.542595949075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45976.542595949075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45976.542595949075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45976.542595949075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45976.542595949075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45976.542595949075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45976.542595949075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45976.542595949075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45976.542595949075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45976.542595949075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45976.542595949075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45976.542595949075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45976.542595949075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45976.542595949075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45976.542595949075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45976.542595949075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45976.542595949075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45976.542595949075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45976.542595949075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45976.542595949075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45976.542595949075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45976.542595949075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45976.542595949075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45976.542595949075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45976.542595949075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45976.542595949075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273.0618783564787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45976.542595949075</v>
      </c>
      <c r="H3" s="96">
        <v>45976.372384259259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45976.452013888891</v>
      </c>
      <c r="G4" s="97">
        <f ca="1">IFERROR(NOW()-F4,"")</f>
        <v>9.0582060183805879E-2</v>
      </c>
      <c r="H4" s="96">
        <v>45976.444687499999</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6.2051967594015878E-2</v>
      </c>
      <c r="H5" s="96">
        <v>45976.46675925926</v>
      </c>
      <c r="I5" s="135" t="str">
        <f>IFERROR(VLOOKUP(D5,DB!A:F,6,0),"")</f>
        <v>Generator-SG</v>
      </c>
      <c r="J5" s="135" t="str">
        <f>IFERROR(VLOOKUP(D5,DB!A:G,7,0),"")</f>
        <v>Vandalized</v>
      </c>
      <c r="K5" s="98" t="s">
        <v>39120</v>
      </c>
      <c r="L5" s="92" t="str">
        <f>IFERROR(VLOOKUP(D5,DB!A:I,9,0),"")</f>
        <v>Latis</v>
      </c>
    </row>
    <row r="6" spans="1:16" ht="15" customHeight="1">
      <c r="A6" s="135" t="s">
        <v>39121</v>
      </c>
      <c r="B6" s="135" t="str">
        <f>IFERROR(VLOOKUP(D6,DB!A:K,11,0),"")</f>
        <v>R4</v>
      </c>
      <c r="C6" s="94">
        <v>1</v>
      </c>
      <c r="D6" s="92" t="s">
        <v>32392</v>
      </c>
      <c r="E6" s="95" t="s">
        <v>39021</v>
      </c>
      <c r="F6" s="96">
        <v>45976.484537037039</v>
      </c>
      <c r="G6" s="97">
        <f ca="1">IFERROR(NOW()-F6,"")</f>
        <v>5.8058912036358379E-2</v>
      </c>
      <c r="H6" s="96">
        <v>45976.478831018518</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45976.542595949075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45976.542595949075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45976.542595949075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45976.542595949075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45976.542595949075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45976.542595949075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45976.542595949075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45976.542595949075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45976.542595949075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45976.542595949075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45976.542595949075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45976.542595949075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45976.542595949075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45976.542595949075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45976.542595949075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45976.542595949075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45976.542595949075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45976.542595949075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45976.542595949075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45976.542595949075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45976.542595949075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45976.542595949075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45976.542595949075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45976.542595949075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45976.542595949075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45976.542595949075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45976.542595949075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45976.542595949075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45976.542595949075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45976.542595949075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45976.542595949075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45976.542595949075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45976.542595949075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45976.542595949075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45976.542595949075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45976.542595949075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45976.542595949075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45976.542595949075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45976.542595949075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45976.542595949075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45976.542595949075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45976.542595949075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45976.542595949075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45976.542595949075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45976.542595949075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45976.542595949075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45976.542595949075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45976.542595949075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45976.542595949075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45976.542595949075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45976.542595949075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45976.542595949075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45976.542595949075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45976.542595949075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45976.542595949075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45976.542595949075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45976.542595949075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45976.542595949075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45976.542595949075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45976.542595949075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45976.542595949075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45976.542595949075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45976.542595949075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45976.542595949075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45976.542595949075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45976.542595949075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45976.542595949075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45976.542595949075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45976.542595949075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45976.542595949075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45976.542595949075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45976.542595949075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45976.542595949075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45976.542595949075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45976.542595949075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45976.542595949075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45976.542595949075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45976.542595949075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45976.542595949075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45976.542595949075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45976.542595949075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45976.542595949075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45976.542595949075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45976.542595949075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45976.542595949075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45976.542595949075</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45976.542595949075</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45976.542595949075</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5"/>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84.710535763886583</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50.353718634258257</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27.881484837962489</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2</v>
      </c>
      <c r="D6" s="124" t="s">
        <v>33042</v>
      </c>
      <c r="E6" s="124" t="s">
        <v>39021</v>
      </c>
      <c r="F6" s="124"/>
      <c r="G6" s="126">
        <f t="shared" ref="G6:G48" ca="1" si="2">IFERROR(NOW()-F6,"")</f>
        <v>45976.542595949075</v>
      </c>
      <c r="H6" s="125">
        <v>45976.200335648151</v>
      </c>
      <c r="I6" s="124" t="str">
        <f>IFERROR(VLOOKUP(D6,DB!A:F,6,0),"")</f>
        <v>SCECO</v>
      </c>
      <c r="J6" s="124" t="str">
        <f>IFERROR(VLOOKUP(D6,DB!A:G,7,0),"")</f>
        <v>Dead</v>
      </c>
      <c r="K6" s="124" t="s">
        <v>39132</v>
      </c>
      <c r="L6" s="124" t="str">
        <f>IFERROR(VLOOKUP(D6,DB!A:I,9,0),"")</f>
        <v>Latis</v>
      </c>
    </row>
    <row r="7" spans="1:13">
      <c r="A7" s="124" t="s">
        <v>39133</v>
      </c>
      <c r="B7" s="124" t="str">
        <f>IFERROR(VLOOKUP(D7,DB!A:K,11,0),"")</f>
        <v>R5</v>
      </c>
      <c r="C7" s="124"/>
      <c r="D7" s="124" t="s">
        <v>33539</v>
      </c>
      <c r="E7" s="124" t="s">
        <v>39104</v>
      </c>
      <c r="F7" s="124"/>
      <c r="G7" s="126">
        <f t="shared" ca="1" si="2"/>
        <v>45976.542595949075</v>
      </c>
      <c r="H7" s="125">
        <v>45976.204270833332</v>
      </c>
      <c r="I7" s="124" t="str">
        <f>IFERROR(VLOOKUP(D7,DB!A:F,6,0),"")</f>
        <v>SCECO</v>
      </c>
      <c r="J7" s="124" t="str">
        <f>IFERROR(VLOOKUP(D7,DB!A:G,7,0),"")</f>
        <v>No BB Design</v>
      </c>
      <c r="K7" s="124" t="s">
        <v>39134</v>
      </c>
      <c r="L7" s="124" t="str">
        <f>IFERROR(VLOOKUP(D7,DB!A:I,9,0),"")</f>
        <v>Latis</v>
      </c>
    </row>
    <row r="8" spans="1:13">
      <c r="A8" s="124"/>
      <c r="B8" s="124" t="str">
        <f>IFERROR(VLOOKUP(D8,DB!A:K,11,0),"")</f>
        <v/>
      </c>
      <c r="C8" s="124"/>
      <c r="D8" s="124"/>
      <c r="E8" s="124"/>
      <c r="F8" s="124"/>
      <c r="G8" s="126">
        <f t="shared" ca="1" si="2"/>
        <v>45976.542595949075</v>
      </c>
      <c r="H8" s="125"/>
      <c r="I8" s="124" t="str">
        <f>IFERROR(VLOOKUP(D8,DB!A:F,6,0),"")</f>
        <v/>
      </c>
      <c r="J8" s="124" t="str">
        <f>IFERROR(VLOOKUP(D8,DB!A:G,7,0),"")</f>
        <v/>
      </c>
      <c r="K8" s="124"/>
      <c r="L8" s="124" t="str">
        <f>IFERROR(VLOOKUP(D8,DB!A:I,9,0),"")</f>
        <v/>
      </c>
    </row>
    <row r="9" spans="1:13">
      <c r="A9" s="124"/>
      <c r="B9" s="124" t="str">
        <f>IFERROR(VLOOKUP(D9,DB!A:K,11,0),"")</f>
        <v/>
      </c>
      <c r="C9" s="124"/>
      <c r="D9" s="156"/>
      <c r="E9" s="124"/>
      <c r="F9" s="124"/>
      <c r="G9" s="126">
        <f t="shared" ca="1" si="2"/>
        <v>45976.542595949075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45976.542595949075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45976.542595949075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45976.542595949075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45976.542595949075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45976.542595949075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45976.542595949075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45976.542595949075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45976.542595949075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45976.542595949075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45976.542595949075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45976.542595949075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45976.542595949075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45976.542595949075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45976.542595949075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45976.542595949075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45976.542595949075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45976.542595949075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45976.542595949075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45976.542595949075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45976.542595949075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45976.542595949075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45976.542595949075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45976.542595949075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45976.542595949075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45976.542595949075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45976.542595949075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45976.542595949075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45976.542595949075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45976.542595949075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45976.542595949075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45976.542595949075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45976.542595949075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45976.542595949075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45976.542595949075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45976.542595949075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45976.542595949075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45976.542595949075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45976.542595949075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45976.542595949075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ref="G49:G112" ca="1" si="3">IFERROR(NOW()-F49,"")</f>
        <v>45976.542595949075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45976.542595949075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45976.542595949075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45976.542595949075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45976.542595949075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45976.542595949075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45976.542595949075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45976.542595949075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45976.542595949075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45976.542595949075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45976.542595949075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45976.542595949075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45976.542595949075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45976.542595949075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45976.542595949075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45976.542595949075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45976.542595949075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45976.542595949075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45976.542595949075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45976.542595949075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45976.542595949075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45976.542595949075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45976.542595949075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45976.542595949075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45976.542595949075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45976.542595949075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45976.542595949075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45976.542595949075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45976.542595949075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45976.542595949075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45976.542595949075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45976.542595949075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45976.542595949075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45976.542595949075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45976.542595949075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45976.542595949075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45976.542595949075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45976.542595949075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45976.542595949075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45976.542595949075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45976.542595949075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45976.542595949075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45976.542595949075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45976.542595949075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45976.542595949075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45976.542595949075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45976.542595949075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45976.542595949075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45976.542595949075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45976.542595949075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45976.542595949075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45976.542595949075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45976.542595949075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45976.542595949075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45976.542595949075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45976.542595949075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45976.542595949075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45976.542595949075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45976.542595949075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45976.542595949075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45976.542595949075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45976.542595949075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45976.542595949075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45976.542595949075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4">IFERROR(NOW()-F113,"")</f>
        <v>45976.542595949075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45976.542595949075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45976.542595949075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45976.542595949075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45976.542595949075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45976.542595949075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45976.542595949075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45976.542595949075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45976.542595949075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45976.542595949075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45976.542595949075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45976.542595949075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45976.542595949075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45976.542595949075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45976.542595949075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45976.542595949075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45976.542595949075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45976.542595949075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45976.542595949075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45976.542595949075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45976.542595949075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45976.542595949075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45976.542595949075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45976.542595949075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45976.542595949075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45976.542595949075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45976.542595949075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45976.542595949075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45976.542595949075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45976.542595949075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45976.542595949075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45976.542595949075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45976.542595949075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45976.542595949075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45976.542595949075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45976.542595949075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45976.542595949075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45976.542595949075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45976.542595949075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45976.542595949075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45976.542595949075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45976.542595949075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45976.542595949075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45976.542595949075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45976.542595949075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45976.542595949075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45976.542595949075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45976.542595949075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45976.542595949075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45976.542595949075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45976.542595949075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45976.542595949075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45976.542595949075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45976.542595949075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45976.542595949075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45976.542595949075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45976.542595949075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45976.542595949075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45976.542595949075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45976.542595949075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45976.542595949075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45976.542595949075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45976.542595949075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45976.542595949075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5">IFERROR(NOW()-F177,"")</f>
        <v>45976.542595949075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45976.542595949075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45976.542595949075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45976.542595949075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45976.542595949075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45976.542595949075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45976.542595949075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45976.542595949075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45976.542595949075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45976.542595949075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45976.542595949075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45976.542595949075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45976.542595949075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45976.542595949075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45976.542595949075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45976.542595949075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45976.542595949075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45976.542595949075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45976.542595949075</v>
      </c>
      <c r="H195" s="124"/>
      <c r="I195" s="124" t="str">
        <f>IFERROR(VLOOKUP(D195,DB!A:F,6,0),"")</f>
        <v/>
      </c>
      <c r="J195" s="124" t="str">
        <f>IFERROR(VLOOKUP(D195,DB!A:G,7,0),"")</f>
        <v/>
      </c>
      <c r="K195" s="124"/>
      <c r="L195" s="124" t="str">
        <f>IFERROR(VLOOKUP(D195,DB!A:I,9,0),"")</f>
        <v/>
      </c>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24</v>
      </c>
      <c r="B2" s="141" t="str">
        <f>IFERROR(VLOOKUP(D2,DB!A:K,11,0),"")</f>
        <v>R6</v>
      </c>
      <c r="C2" s="142">
        <v>1</v>
      </c>
      <c r="D2" s="141" t="s">
        <v>29338</v>
      </c>
      <c r="E2" s="124"/>
      <c r="F2" s="143"/>
      <c r="G2" s="105">
        <f t="shared" ref="G2:G18" ca="1" si="0">IFERROR(NOW()-F2,"-")</f>
        <v>45976.542595949075</v>
      </c>
      <c r="H2" s="143">
        <v>45976.532939814817</v>
      </c>
      <c r="I2" s="141" t="str">
        <f>IFERROR(VLOOKUP(D2,DB!A:F,6,0),"")</f>
        <v>SCECO</v>
      </c>
      <c r="J2" s="141" t="str">
        <f>IFERROR(VLOOKUP(D2,DB!A:G,7,0),"")</f>
        <v>Dead</v>
      </c>
      <c r="K2" s="144" t="s">
        <v>39135</v>
      </c>
      <c r="L2" s="145" t="str">
        <f>IFERROR(VLOOKUP(D2,DB!A:I,9,0),"")</f>
        <v>Latis</v>
      </c>
    </row>
    <row r="3" spans="1:16382" ht="31.5" customHeight="1">
      <c r="A3" s="140"/>
      <c r="B3" s="141" t="str">
        <f>IFERROR(VLOOKUP(D3,DB!A:K,11,0),"")</f>
        <v/>
      </c>
      <c r="C3" s="142"/>
      <c r="D3" s="141"/>
      <c r="E3" s="124"/>
      <c r="F3" s="143"/>
      <c r="G3" s="105">
        <f t="shared" ca="1" si="0"/>
        <v>45976.542595949075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45976.542595949075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45976.542595949075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45976.542595949075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45976.542595949075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45976.542595949075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45976.542595949075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45976.542595949075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45976.542595949075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45976.542595949075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45976.542595949075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45976.542595949075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45976.542595949075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45976.542595949075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45976.542595949075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45976.542595949075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45976.542595949075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45976.542595949075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45976.542595949075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45976.542595949075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45976.542595949075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45976.542595949075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45976.542595949075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45976.542595949075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45976.542595949075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45976.542595949075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45976.542595949075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45976.542595949075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45976.542595949075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45976.542595949075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45976.542595949075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45976.542595949075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45976.542595949075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45976.542595949075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45976.542595949075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45976.542595949075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45976.542595949075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45976.542595949075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45976.542595949075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45976.542595949075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45976.542595949075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45976.542595949075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45976.542595949075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45976.542595949075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45976.542595949075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45976.542595949075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45976.542595949075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45976.542595949075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45976.542595949075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45976.542595949075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45976.542595949075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45976.542595949075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45976.542595949075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45976.542595949075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45976.542595949075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45976.542595949075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45976.542595949075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45976.542595949075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45976.542595949075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45976.542595949075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45976.542595949075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45976.542595949075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45976.542595949075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45976.542595949075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45976.542595949075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45976.542595949075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45976.542595949075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45976.542595949075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45976.542595949075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45976.542595949075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45976.542595949075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45976.542595949075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45976.542595949075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45976.542595949075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45976.542595949075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45976.542595949075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45976.542595949075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45976.542595949075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45976.542595949075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45976.542595949075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45976.542595949075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45976.542595949075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45976.542595949075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45976.542595949075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45976.542595949075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45976.542595949075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45976.542595949075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45976.542595949075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45976.542595949075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45976.542595949075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45976.542595949075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45976.542595949075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45976.542595949075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45976.542595949075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45976.542595949075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45976.542595949075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45976.542595949075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45976.542595949075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45976.542595949075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45976.542595949075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45976.542595949075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45976.542595949075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45976.542595949075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45976.542595949075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45976.542595949075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45976.542595949075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45976.542595949075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45976.542595949075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45976.542595949075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45976.542595949075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45976.542595949075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45976.542595949075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45976.542595949075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45976.542595949075</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2025-11-15T10:02:32Z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